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65" windowWidth="17400" windowHeight="12300" activeTab="2"/>
  </bookViews>
  <sheets>
    <sheet name="Krycí list" sheetId="1" r:id="rId1"/>
    <sheet name="Rekapitulace" sheetId="2" r:id="rId2"/>
    <sheet name="Soupis prací" sheetId="3" r:id="rId3"/>
    <sheet name="VV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 localSheetId="3">VV!#REF!</definedName>
    <definedName name="Dodavka0">'Soupis prací'!#REF!</definedName>
    <definedName name="HSV">Rekapitulace!$E$13</definedName>
    <definedName name="HSV0" localSheetId="3">VV!#REF!</definedName>
    <definedName name="HSV0">'Soupis prací'!#REF!</definedName>
    <definedName name="HZS">Rekapitulace!$I$13</definedName>
    <definedName name="HZS0" localSheetId="3">VV!#REF!</definedName>
    <definedName name="HZS0">'Soupis prací'!#REF!</definedName>
    <definedName name="JKSO">'Krycí list'!$F$4</definedName>
    <definedName name="MJ">'Krycí list'!$G$4</definedName>
    <definedName name="Mont">Rekapitulace!$H$13</definedName>
    <definedName name="Montaz0" localSheetId="3">VV!#REF!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_xlnm.Print_Titles" localSheetId="2">'Soupis prací'!$1:$6</definedName>
    <definedName name="_xlnm.Print_Titles" localSheetId="3">VV!$1:$6</definedName>
    <definedName name="Objednatel">'Krycí list'!$C$8</definedName>
    <definedName name="_xlnm.Print_Area" localSheetId="0">'Krycí list'!$A$1:$G$45</definedName>
    <definedName name="_xlnm.Print_Area" localSheetId="1">Rekapitulace!$A$1:$I$19</definedName>
    <definedName name="_xlnm.Print_Area" localSheetId="2">'Soupis prací'!$A$1:$G$47</definedName>
    <definedName name="_xlnm.Print_Area" localSheetId="3">VV!$A$1:$G$47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 localSheetId="3">VV!#REF!</definedName>
    <definedName name="PSV0">'Soupis prací'!#REF!</definedName>
    <definedName name="SloupecCC" localSheetId="3">VV!$G$6</definedName>
    <definedName name="SloupecCC">'Soupis prací'!$G$6</definedName>
    <definedName name="SloupecCisloPol" localSheetId="3">VV!$B$6</definedName>
    <definedName name="SloupecCisloPol">'Soupis prací'!$B$6</definedName>
    <definedName name="SloupecJC" localSheetId="3">VV!$F$6</definedName>
    <definedName name="SloupecJC">'Soupis prací'!$F$6</definedName>
    <definedName name="SloupecMJ" localSheetId="3">VV!$D$6</definedName>
    <definedName name="SloupecMJ">'Soupis prací'!$D$6</definedName>
    <definedName name="SloupecMnozstvi" localSheetId="3">VV!$E$6</definedName>
    <definedName name="SloupecMnozstvi">'Soupis prací'!$E$6</definedName>
    <definedName name="SloupecNazPol" localSheetId="3">VV!$C$6</definedName>
    <definedName name="SloupecNazPol">'Soupis prací'!$C$6</definedName>
    <definedName name="SloupecPC" localSheetId="3">VV!$A$6</definedName>
    <definedName name="SloupecPC">'Soupis prací'!$A$6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'Soupis prací'!#REF!</definedName>
    <definedName name="solver_opt" localSheetId="3" hidden="1">VV!#REF!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VV!#REF!</definedName>
    <definedName name="Typ">'Soupis prací'!#REF!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9" i="3" l="1"/>
  <c r="G10" i="3"/>
  <c r="G11" i="3"/>
  <c r="G12" i="3"/>
  <c r="G13" i="3"/>
  <c r="G14" i="3"/>
  <c r="G15" i="3"/>
  <c r="G16" i="3"/>
  <c r="G17" i="3"/>
  <c r="G18" i="3"/>
  <c r="G29" i="3"/>
  <c r="G30" i="3"/>
  <c r="G16" i="4"/>
  <c r="G8" i="3"/>
  <c r="BE8" i="3"/>
  <c r="BD8" i="3"/>
  <c r="BC8" i="3"/>
  <c r="BB8" i="3"/>
  <c r="BA8" i="3"/>
  <c r="G35" i="4"/>
  <c r="G29" i="4"/>
  <c r="G33" i="4"/>
  <c r="BA33" i="4" s="1"/>
  <c r="BB33" i="4"/>
  <c r="BC33" i="4"/>
  <c r="BD33" i="4"/>
  <c r="BE33" i="4"/>
  <c r="G18" i="4"/>
  <c r="G17" i="4"/>
  <c r="G15" i="4"/>
  <c r="G12" i="4"/>
  <c r="G10" i="4"/>
  <c r="BE16" i="4" l="1"/>
  <c r="BD16" i="4"/>
  <c r="BC16" i="4"/>
  <c r="BB16" i="4"/>
  <c r="BA16" i="4"/>
  <c r="BA17" i="4"/>
  <c r="BB17" i="4"/>
  <c r="BC17" i="4"/>
  <c r="BD17" i="4"/>
  <c r="BE17" i="4"/>
  <c r="BE8" i="4"/>
  <c r="BD8" i="4"/>
  <c r="BC8" i="4"/>
  <c r="BB8" i="4"/>
  <c r="BA8" i="4"/>
  <c r="G42" i="4" l="1"/>
  <c r="F14" i="4"/>
  <c r="C47" i="4"/>
  <c r="BE46" i="4"/>
  <c r="BE47" i="4" s="1"/>
  <c r="BD46" i="4"/>
  <c r="BD47" i="4" s="1"/>
  <c r="BC46" i="4"/>
  <c r="BC47" i="4" s="1"/>
  <c r="BB46" i="4"/>
  <c r="BB47" i="4" s="1"/>
  <c r="G46" i="4"/>
  <c r="G47" i="4" s="1"/>
  <c r="C44" i="4"/>
  <c r="BE43" i="4"/>
  <c r="BD43" i="4"/>
  <c r="BC43" i="4"/>
  <c r="BB43" i="4"/>
  <c r="G43" i="4"/>
  <c r="BA43" i="4" s="1"/>
  <c r="BE42" i="4"/>
  <c r="BD42" i="4"/>
  <c r="BC42" i="4"/>
  <c r="BB42" i="4"/>
  <c r="C40" i="4"/>
  <c r="BE39" i="4"/>
  <c r="BD39" i="4"/>
  <c r="BC39" i="4"/>
  <c r="BB39" i="4"/>
  <c r="G39" i="4"/>
  <c r="C37" i="4"/>
  <c r="BE36" i="4"/>
  <c r="BD36" i="4"/>
  <c r="BC36" i="4"/>
  <c r="BB36" i="4"/>
  <c r="G36" i="4"/>
  <c r="BA36" i="4" s="1"/>
  <c r="BE35" i="4"/>
  <c r="BD35" i="4"/>
  <c r="BC35" i="4"/>
  <c r="BB35" i="4"/>
  <c r="BA35" i="4"/>
  <c r="BE34" i="4"/>
  <c r="BE37" i="4" s="1"/>
  <c r="BD34" i="4"/>
  <c r="BC34" i="4"/>
  <c r="BB34" i="4"/>
  <c r="G34" i="4"/>
  <c r="BA34" i="4" s="1"/>
  <c r="C31" i="4"/>
  <c r="BE30" i="4"/>
  <c r="BD30" i="4"/>
  <c r="BC30" i="4"/>
  <c r="BB30" i="4"/>
  <c r="G30" i="4"/>
  <c r="BA30" i="4" s="1"/>
  <c r="BE29" i="4"/>
  <c r="BD29" i="4"/>
  <c r="BC29" i="4"/>
  <c r="BB29" i="4"/>
  <c r="G31" i="4"/>
  <c r="C27" i="4"/>
  <c r="BE26" i="4"/>
  <c r="BD26" i="4"/>
  <c r="BC26" i="4"/>
  <c r="BB26" i="4"/>
  <c r="G26" i="4"/>
  <c r="BA26" i="4" s="1"/>
  <c r="BE25" i="4"/>
  <c r="BD25" i="4"/>
  <c r="BC25" i="4"/>
  <c r="BB25" i="4"/>
  <c r="G25" i="4"/>
  <c r="BA25" i="4" s="1"/>
  <c r="BE24" i="4"/>
  <c r="BD24" i="4"/>
  <c r="BC24" i="4"/>
  <c r="BB24" i="4"/>
  <c r="G24" i="4"/>
  <c r="BA24" i="4" s="1"/>
  <c r="BE23" i="4"/>
  <c r="BD23" i="4"/>
  <c r="BC23" i="4"/>
  <c r="BB23" i="4"/>
  <c r="G23" i="4"/>
  <c r="BA23" i="4" s="1"/>
  <c r="BE22" i="4"/>
  <c r="BD22" i="4"/>
  <c r="BC22" i="4"/>
  <c r="BB22" i="4"/>
  <c r="G22" i="4"/>
  <c r="BA22" i="4" s="1"/>
  <c r="BE21" i="4"/>
  <c r="BD21" i="4"/>
  <c r="BC21" i="4"/>
  <c r="BB21" i="4"/>
  <c r="G21" i="4"/>
  <c r="BA21" i="4" s="1"/>
  <c r="BE20" i="4"/>
  <c r="BD20" i="4"/>
  <c r="BC20" i="4"/>
  <c r="BB20" i="4"/>
  <c r="G20" i="4"/>
  <c r="BA20" i="4" s="1"/>
  <c r="BE19" i="4"/>
  <c r="BD19" i="4"/>
  <c r="BC19" i="4"/>
  <c r="BB19" i="4"/>
  <c r="G19" i="4"/>
  <c r="BA19" i="4" s="1"/>
  <c r="BE18" i="4"/>
  <c r="BD18" i="4"/>
  <c r="BC18" i="4"/>
  <c r="BB18" i="4"/>
  <c r="BA18" i="4"/>
  <c r="BE15" i="4"/>
  <c r="BD15" i="4"/>
  <c r="BC15" i="4"/>
  <c r="BB15" i="4"/>
  <c r="BA15" i="4"/>
  <c r="BE14" i="4"/>
  <c r="BD14" i="4"/>
  <c r="BC14" i="4"/>
  <c r="BB14" i="4"/>
  <c r="G14" i="4"/>
  <c r="BA14" i="4" s="1"/>
  <c r="BE13" i="4"/>
  <c r="BD13" i="4"/>
  <c r="BC13" i="4"/>
  <c r="BB13" i="4"/>
  <c r="G13" i="4"/>
  <c r="BA13" i="4" s="1"/>
  <c r="BE12" i="4"/>
  <c r="BD12" i="4"/>
  <c r="BC12" i="4"/>
  <c r="BB12" i="4"/>
  <c r="BA12" i="4"/>
  <c r="BE11" i="4"/>
  <c r="BD11" i="4"/>
  <c r="BC11" i="4"/>
  <c r="BB11" i="4"/>
  <c r="G11" i="4"/>
  <c r="BA11" i="4" s="1"/>
  <c r="BE10" i="4"/>
  <c r="BD10" i="4"/>
  <c r="BC10" i="4"/>
  <c r="BB10" i="4"/>
  <c r="BA10" i="4"/>
  <c r="BE9" i="4"/>
  <c r="BD9" i="4"/>
  <c r="BC9" i="4"/>
  <c r="BB9" i="4"/>
  <c r="G9" i="4"/>
  <c r="G27" i="4" s="1"/>
  <c r="C4" i="4"/>
  <c r="F3" i="4"/>
  <c r="C3" i="4"/>
  <c r="BB27" i="4" l="1"/>
  <c r="BD27" i="4"/>
  <c r="BC37" i="4"/>
  <c r="BB31" i="4"/>
  <c r="BD31" i="4"/>
  <c r="G44" i="4"/>
  <c r="G40" i="4"/>
  <c r="BC40" i="4"/>
  <c r="BE40" i="4"/>
  <c r="BA42" i="4"/>
  <c r="BC44" i="4"/>
  <c r="BE44" i="4"/>
  <c r="BC27" i="4"/>
  <c r="BE27" i="4"/>
  <c r="BC31" i="4"/>
  <c r="BB37" i="4"/>
  <c r="BD37" i="4"/>
  <c r="BB40" i="4"/>
  <c r="BB44" i="4"/>
  <c r="BD44" i="4"/>
  <c r="BD40" i="4"/>
  <c r="BA44" i="4"/>
  <c r="G37" i="4"/>
  <c r="BA9" i="4"/>
  <c r="BA27" i="4" s="1"/>
  <c r="BE31" i="4"/>
  <c r="BA29" i="4"/>
  <c r="BA31" i="4" s="1"/>
  <c r="BA39" i="4"/>
  <c r="BA40" i="4" s="1"/>
  <c r="BA46" i="4"/>
  <c r="BA47" i="4" s="1"/>
  <c r="BA37" i="4"/>
  <c r="BE46" i="3"/>
  <c r="BE47" i="3" s="1"/>
  <c r="I12" i="2" s="1"/>
  <c r="BD46" i="3"/>
  <c r="BC46" i="3"/>
  <c r="BC47" i="3" s="1"/>
  <c r="G12" i="2" s="1"/>
  <c r="BB46" i="3"/>
  <c r="BA46" i="3"/>
  <c r="BA47" i="3" s="1"/>
  <c r="E12" i="2" s="1"/>
  <c r="G46" i="3"/>
  <c r="B12" i="2"/>
  <c r="A12" i="2"/>
  <c r="BD47" i="3"/>
  <c r="H12" i="2" s="1"/>
  <c r="BB47" i="3"/>
  <c r="F12" i="2" s="1"/>
  <c r="G47" i="3"/>
  <c r="C47" i="3"/>
  <c r="BE43" i="3"/>
  <c r="BD43" i="3"/>
  <c r="BC43" i="3"/>
  <c r="BB43" i="3"/>
  <c r="G43" i="3"/>
  <c r="BA43" i="3" s="1"/>
  <c r="BE42" i="3"/>
  <c r="BE44" i="3" s="1"/>
  <c r="I11" i="2" s="1"/>
  <c r="BD42" i="3"/>
  <c r="BC42" i="3"/>
  <c r="BC44" i="3" s="1"/>
  <c r="G11" i="2" s="1"/>
  <c r="BB42" i="3"/>
  <c r="G42" i="3"/>
  <c r="BA42" i="3" s="1"/>
  <c r="BA44" i="3" s="1"/>
  <c r="E11" i="2" s="1"/>
  <c r="B11" i="2"/>
  <c r="A11" i="2"/>
  <c r="BD44" i="3"/>
  <c r="H11" i="2" s="1"/>
  <c r="BB44" i="3"/>
  <c r="F11" i="2" s="1"/>
  <c r="C44" i="3"/>
  <c r="BE39" i="3"/>
  <c r="BE40" i="3" s="1"/>
  <c r="I10" i="2" s="1"/>
  <c r="BD39" i="3"/>
  <c r="BD40" i="3" s="1"/>
  <c r="H10" i="2" s="1"/>
  <c r="BC39" i="3"/>
  <c r="BC40" i="3" s="1"/>
  <c r="G10" i="2" s="1"/>
  <c r="BB39" i="3"/>
  <c r="BB40" i="3" s="1"/>
  <c r="F10" i="2" s="1"/>
  <c r="G39" i="3"/>
  <c r="BA39" i="3" s="1"/>
  <c r="B10" i="2"/>
  <c r="A10" i="2"/>
  <c r="C40" i="3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E37" i="3" s="1"/>
  <c r="I9" i="2" s="1"/>
  <c r="BD33" i="3"/>
  <c r="BD37" i="3" s="1"/>
  <c r="H9" i="2" s="1"/>
  <c r="BC33" i="3"/>
  <c r="BC37" i="3" s="1"/>
  <c r="G9" i="2" s="1"/>
  <c r="BB33" i="3"/>
  <c r="BB37" i="3" s="1"/>
  <c r="F9" i="2" s="1"/>
  <c r="G33" i="3"/>
  <c r="BA33" i="3" s="1"/>
  <c r="B9" i="2"/>
  <c r="A9" i="2"/>
  <c r="C37" i="3"/>
  <c r="BE30" i="3"/>
  <c r="BD30" i="3"/>
  <c r="BC30" i="3"/>
  <c r="BB30" i="3"/>
  <c r="BA30" i="3"/>
  <c r="BE29" i="3"/>
  <c r="BE31" i="3" s="1"/>
  <c r="I8" i="2" s="1"/>
  <c r="BD29" i="3"/>
  <c r="BD31" i="3" s="1"/>
  <c r="H8" i="2" s="1"/>
  <c r="BC29" i="3"/>
  <c r="BC31" i="3" s="1"/>
  <c r="G8" i="2" s="1"/>
  <c r="BB29" i="3"/>
  <c r="BB31" i="3" s="1"/>
  <c r="F8" i="2" s="1"/>
  <c r="BA29" i="3"/>
  <c r="BA31" i="3" s="1"/>
  <c r="E8" i="2" s="1"/>
  <c r="B8" i="2"/>
  <c r="A8" i="2"/>
  <c r="C31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BA18" i="3"/>
  <c r="BE17" i="3"/>
  <c r="BD17" i="3"/>
  <c r="BC17" i="3"/>
  <c r="BB17" i="3"/>
  <c r="BA17" i="3"/>
  <c r="BE15" i="3"/>
  <c r="BD15" i="3"/>
  <c r="BC15" i="3"/>
  <c r="BB15" i="3"/>
  <c r="BA15" i="3"/>
  <c r="BE14" i="3"/>
  <c r="BD14" i="3"/>
  <c r="BC14" i="3"/>
  <c r="BB14" i="3"/>
  <c r="BA14" i="3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E10" i="3"/>
  <c r="BD10" i="3"/>
  <c r="BC10" i="3"/>
  <c r="BB10" i="3"/>
  <c r="BA10" i="3"/>
  <c r="BE9" i="3"/>
  <c r="BE27" i="3" s="1"/>
  <c r="I7" i="2" s="1"/>
  <c r="BD9" i="3"/>
  <c r="BC9" i="3"/>
  <c r="BC27" i="3" s="1"/>
  <c r="G7" i="2" s="1"/>
  <c r="BB9" i="3"/>
  <c r="BB27" i="3" s="1"/>
  <c r="F7" i="2" s="1"/>
  <c r="F13" i="2" s="1"/>
  <c r="C17" i="1" s="1"/>
  <c r="BA9" i="3"/>
  <c r="B7" i="2"/>
  <c r="A7" i="2"/>
  <c r="C27" i="3"/>
  <c r="C4" i="3"/>
  <c r="F3" i="3"/>
  <c r="C3" i="3"/>
  <c r="G18" i="2"/>
  <c r="I18" i="2" s="1"/>
  <c r="H19" i="2" s="1"/>
  <c r="G22" i="1" s="1"/>
  <c r="G21" i="1" s="1"/>
  <c r="C2" i="2"/>
  <c r="C1" i="2"/>
  <c r="F31" i="1"/>
  <c r="G8" i="1"/>
  <c r="BD27" i="3" l="1"/>
  <c r="H7" i="2" s="1"/>
  <c r="H13" i="2" s="1"/>
  <c r="C15" i="1" s="1"/>
  <c r="G40" i="3"/>
  <c r="BA27" i="3"/>
  <c r="E7" i="2" s="1"/>
  <c r="G13" i="2"/>
  <c r="C14" i="1" s="1"/>
  <c r="BA37" i="3"/>
  <c r="E9" i="2" s="1"/>
  <c r="BA40" i="3"/>
  <c r="E10" i="2" s="1"/>
  <c r="I13" i="2"/>
  <c r="C20" i="1" s="1"/>
  <c r="G44" i="3"/>
  <c r="G27" i="3"/>
  <c r="G31" i="3"/>
  <c r="G37" i="3"/>
  <c r="E13" i="2" l="1"/>
  <c r="C16" i="1" s="1"/>
  <c r="C18" i="1" s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<sst xmlns="http://schemas.openxmlformats.org/spreadsheetml/2006/main" count="347" uniqueCount="167">
  <si>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</si>
  <si>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</si>
  <si>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</si>
  <si>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</si>
  <si>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</si>
  <si>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</si>
  <si>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</si>
  <si>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</si>
  <si>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</si>
  <si>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</si>
  <si>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</si>
  <si>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</si>
  <si>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</si>
  <si>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</si>
  <si>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</si>
  <si>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</si>
  <si>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</si>
  <si>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</si>
  <si>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</si>
  <si>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</si>
  <si>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</si>
  <si>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</si>
  <si>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</si>
  <si>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</si>
  <si>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</si>
  <si>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</si>
  <si>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</si>
  <si>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</si>
  <si>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</si>
  <si>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</si>
  <si>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</si>
  <si>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</si>
  <si>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</si>
  <si>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</si>
  <si>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</si>
  <si>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</si>
  <si>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</si>
  <si>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</si>
  <si>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</si>
  <si>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</si>
  <si>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</si>
  <si>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</si>
  <si>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</si>
  <si>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</si>
  <si>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</si>
  <si>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</si>
  <si>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</si>
  <si>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</si>
  <si>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</si>
  <si>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</si>
  <si>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</si>
  <si>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</si>
  <si>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</si>
  <si>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</si>
  <si>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</si>
  <si>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</si>
  <si>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</si>
  <si>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</si>
  <si>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</si>
  <si>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</si>
  <si>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</si>
  <si>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</si>
  <si>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</si>
  <si>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</si>
  <si>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</si>
  <si>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</si>
  <si>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</si>
  <si>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</si>
  <si>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</si>
  <si>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Sběrný dvůr odpadu - Jedovnice, Stavba</t>
  </si>
  <si>
    <t>So-10 - hrubé terénní úpravy</t>
  </si>
  <si>
    <t>122 20-1103.R00</t>
  </si>
  <si>
    <t>m3</t>
  </si>
  <si>
    <t>122 20-1109.R00</t>
  </si>
  <si>
    <t xml:space="preserve">Příplatek za lepivost - odkopávky v hor. 3 </t>
  </si>
  <si>
    <t>132 20-1111.R00</t>
  </si>
  <si>
    <t>132 20-1109.R00</t>
  </si>
  <si>
    <t xml:space="preserve">Příplatek za lepivost - hloubení rýh 60 cm v hor.3 </t>
  </si>
  <si>
    <t>162 20-1102.R00</t>
  </si>
  <si>
    <t>171 10-1102.RT0</t>
  </si>
  <si>
    <t>m2</t>
  </si>
  <si>
    <t>180 40-1211.R00</t>
  </si>
  <si>
    <t xml:space="preserve">Založení trávníku lučního výsevem v rovině </t>
  </si>
  <si>
    <t>182 20-1101.R00</t>
  </si>
  <si>
    <t>184 10-2411.R00</t>
  </si>
  <si>
    <t>kus</t>
  </si>
  <si>
    <t>184 10-2121.R00</t>
  </si>
  <si>
    <t xml:space="preserve">Výsadba dřevin s balem D do 20 cm, na svahu 1:2 </t>
  </si>
  <si>
    <t>183 10-1114.R00</t>
  </si>
  <si>
    <t xml:space="preserve">Hloub. jamek bez výměny půdy do 0,125 m3, sv.1:5 </t>
  </si>
  <si>
    <t>184 80-4112.R00</t>
  </si>
  <si>
    <t xml:space="preserve">Ochrana dřevin před okusem z drát.pletiva v rovině </t>
  </si>
  <si>
    <t>185 80-4312.R00</t>
  </si>
  <si>
    <t>SPC</t>
  </si>
  <si>
    <t xml:space="preserve">Sazenice stromu </t>
  </si>
  <si>
    <t xml:space="preserve">Sazenice keře </t>
  </si>
  <si>
    <t xml:space="preserve">Okopání sazenic </t>
  </si>
  <si>
    <t>2</t>
  </si>
  <si>
    <t>Základy,zvláštní zakládání</t>
  </si>
  <si>
    <t>274 32-1311.R00</t>
  </si>
  <si>
    <t>274 36-1113.R00</t>
  </si>
  <si>
    <t>t</t>
  </si>
  <si>
    <t>3</t>
  </si>
  <si>
    <t>Svislé a kompletní konstrukce</t>
  </si>
  <si>
    <t>311 35-1111.R00</t>
  </si>
  <si>
    <t>311 35-1112.R00</t>
  </si>
  <si>
    <t xml:space="preserve">Bednění nadzákl. zdí oboustranné přesné - odstr. </t>
  </si>
  <si>
    <t>311 36-1921.R00</t>
  </si>
  <si>
    <t>5</t>
  </si>
  <si>
    <t>Komunikace</t>
  </si>
  <si>
    <t>564 23-1111.R00</t>
  </si>
  <si>
    <t xml:space="preserve">Podklad ze štěrkopísku po zhutnění tloušťky 10 cm </t>
  </si>
  <si>
    <t>8</t>
  </si>
  <si>
    <t>Trubní vedení</t>
  </si>
  <si>
    <t>871 25-1121.R00</t>
  </si>
  <si>
    <t xml:space="preserve">Montáž trubek polyetylenových ve výkopu d 110 mm </t>
  </si>
  <si>
    <t>m</t>
  </si>
  <si>
    <t>99</t>
  </si>
  <si>
    <t>Staveništní přesun hmot</t>
  </si>
  <si>
    <t>998 01-2021.R00</t>
  </si>
  <si>
    <t xml:space="preserve">Přesun hmot pro budovy monolitické výšky do 6 m </t>
  </si>
  <si>
    <t>KOINVEST,s.r.o.</t>
  </si>
  <si>
    <t>Zařízení staveniště</t>
  </si>
  <si>
    <t>Svahování násypů, (PD výkr.č. F.10.2)</t>
  </si>
  <si>
    <t xml:space="preserve">Uložení zemin do násypů předep.tvarů s urovnáním,             PD výkr.č. F.10.2, F.10.3.1 </t>
  </si>
  <si>
    <t>Výsadba keře bez balu výšky do 1 m, na svahu 1:2,               viz PD F.10.1 technická zpráva</t>
  </si>
  <si>
    <t xml:space="preserve">Odkopávky nezapažené v hor. 3 do 10000 m3                   </t>
  </si>
  <si>
    <t xml:space="preserve">Hloubení rýh š.do 60 cm v hor.3 do 100 m3, STROJNĚ       </t>
  </si>
  <si>
    <t xml:space="preserve">Vodorovné přemístění výkopku z hor.1-4 do 50 m             </t>
  </si>
  <si>
    <t xml:space="preserve">Zalití rostlin vodou plochy nad 20 m2 </t>
  </si>
  <si>
    <t>DN 100   perforované potrubí odvodnění PD výkr.č. F.10.2</t>
  </si>
  <si>
    <t>Výpočty</t>
  </si>
  <si>
    <t xml:space="preserve">Odkopávky nezapažené v hor. 3 do 10000 m3                     </t>
  </si>
  <si>
    <t xml:space="preserve">Hloubení rýh š.do 60 cm v hor.3 do 100 m3, STROJNĚ        </t>
  </si>
  <si>
    <t xml:space="preserve">Vodorovné přemístění výkopku z hor.1-4 do 50 m              </t>
  </si>
  <si>
    <t>Svahování násypů</t>
  </si>
  <si>
    <t xml:space="preserve">Výztuž základových pásů z oceli 10338 </t>
  </si>
  <si>
    <t xml:space="preserve">Bednění nadzákl. zdí oboustranné přesné - zřízení opěrné zdi </t>
  </si>
  <si>
    <t>(13x0,4x1,1+13x0,4x1,1+16,5x1,3x1,1+16,5x0,8x1,5) PD v.č. F.10.2, F.10.4.3, F.10.4.2, F.10.4.1</t>
  </si>
  <si>
    <t>12 110-1100.R00</t>
  </si>
  <si>
    <t xml:space="preserve">Sejmutí ornice pl. do 400m2, přemístěním do 50 m                       </t>
  </si>
  <si>
    <t>(1688x0,2) PD v.č. F.10.3.2, F.10.3.1, F.10.2</t>
  </si>
  <si>
    <t>Založení trávníku lučního ve svahu s dodáním osiva</t>
  </si>
  <si>
    <t>180 40-0011.RA0</t>
  </si>
  <si>
    <t xml:space="preserve">Výsadba keře bez balu výšky do 1 m, na svahu 1:2,             </t>
  </si>
  <si>
    <t>(3x20x0,1)</t>
  </si>
  <si>
    <t>(27,23x40/1000)</t>
  </si>
  <si>
    <t>274 32-1321.R00</t>
  </si>
  <si>
    <t>(1,3x0,5x16,5)  PD v.č. F.10.2, F.10.4.3, F.10.4.2, F.10.4.1</t>
  </si>
  <si>
    <t>Železobeton nadzákladových zdí C 20/25  (B 25) opěrné zdi  dl.42,5m  (3x)</t>
  </si>
  <si>
    <t xml:space="preserve">Železobeton základových pasů C 20/25 (B 25) opěrná zeď 3 </t>
  </si>
  <si>
    <t>311 32-1312.R00</t>
  </si>
  <si>
    <t>(0,4x2,07x13+0,4x2,05x13+0,5x2x16,5)  PD v.č. F.10.2, F.10.4.3, F.10.4.2, F.10.4.1</t>
  </si>
  <si>
    <t xml:space="preserve"> (1,97x13x2+1,95x13x2+(2,8+3)x16,5) PD v.č. F.10.2, F.10.4.3, F.10.4.2, F.10.4.1</t>
  </si>
  <si>
    <t xml:space="preserve">Výztuž nadzákladových zdí ze svařovaných sítí                </t>
  </si>
  <si>
    <t>(197,62x40/1000)</t>
  </si>
  <si>
    <t>(0,4x13x0,1+0,4x13x0,1+1,3x16,5x0,1+0,3x16,5x1,5+0,3x16,5x0,5) PD v.č. F.10.2, F.10.4.3, F.10.4.2, F.10.4.1</t>
  </si>
  <si>
    <t>(13+13) PD v.č. F.10.2, F.10.4.3, F.10.4.2, F.10.4.1</t>
  </si>
  <si>
    <t>182 30-1123.R00</t>
  </si>
  <si>
    <t>Rozprostření ornice, svah, tl.15-20cm, do 500m2</t>
  </si>
  <si>
    <t>dle výměry plochy v AutoCadu</t>
  </si>
  <si>
    <t>(518,43x1,2) dle výměry plochy v AutoCadu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</si>
  <si>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</si>
  <si>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PD v.č. F.10.3.2, F.10.3.1, F.10.2</t>
  </si>
  <si>
    <t>(602,42+54,84)</t>
  </si>
  <si>
    <t>181 10-1102.R00</t>
  </si>
  <si>
    <t>Úprava pláně v zářezech v hor. 1-4, se zhutněním,                 PD výkr.č. F.10.2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</si>
</sst>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color rgb="FFFF0000"/>
      <name val="Arial CE"/>
      <family val="2"/>
      <charset val="238"/>
    </font>
    <font>
      <sz val="7"/>
      <name val="Arial CE"/>
    </font>
    <font>
      <sz val="7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3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165" fontId="6" fillId="0" borderId="35" xfId="0" applyNumberFormat="1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9" fillId="0" borderId="40" xfId="1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8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9" xfId="0" applyNumberFormat="1" applyFont="1" applyFill="1" applyBorder="1" applyAlignment="1">
      <alignment horizontal="right"/>
    </xf>
    <xf numFmtId="3" fontId="7" fillId="0" borderId="50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51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9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49" fontId="5" fillId="0" borderId="52" xfId="1" applyNumberFormat="1" applyFont="1" applyFill="1" applyBorder="1" applyAlignment="1">
      <alignment horizontal="left"/>
    </xf>
    <xf numFmtId="0" fontId="5" fillId="0" borderId="52" xfId="1" applyFont="1" applyFill="1" applyBorder="1"/>
    <xf numFmtId="0" fontId="9" fillId="0" borderId="52" xfId="1" applyFill="1" applyBorder="1" applyAlignment="1">
      <alignment horizontal="center"/>
    </xf>
    <xf numFmtId="0" fontId="9" fillId="0" borderId="52" xfId="1" applyNumberFormat="1" applyFill="1" applyBorder="1" applyAlignment="1">
      <alignment horizontal="right"/>
    </xf>
    <xf numFmtId="0" fontId="9" fillId="0" borderId="52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2" xfId="1" applyFont="1" applyFill="1" applyBorder="1" applyAlignment="1">
      <alignment horizontal="center"/>
    </xf>
    <xf numFmtId="49" fontId="8" fillId="0" borderId="52" xfId="1" applyNumberFormat="1" applyFont="1" applyFill="1" applyBorder="1" applyAlignment="1">
      <alignment horizontal="left"/>
    </xf>
    <xf numFmtId="49" fontId="17" fillId="0" borderId="52" xfId="1" applyNumberFormat="1" applyFont="1" applyFill="1" applyBorder="1" applyAlignment="1">
      <alignment horizontal="center" shrinkToFit="1"/>
    </xf>
    <xf numFmtId="4" fontId="17" fillId="0" borderId="52" xfId="1" applyNumberFormat="1" applyFont="1" applyFill="1" applyBorder="1" applyAlignment="1">
      <alignment horizontal="right"/>
    </xf>
    <xf numFmtId="4" fontId="17" fillId="0" borderId="52" xfId="1" applyNumberFormat="1" applyFont="1" applyFill="1" applyBorder="1"/>
    <xf numFmtId="0" fontId="9" fillId="0" borderId="53" xfId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left"/>
    </xf>
    <xf numFmtId="0" fontId="3" fillId="0" borderId="53" xfId="1" applyFont="1" applyFill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2" xfId="0" applyNumberFormat="1" applyFont="1" applyFill="1" applyBorder="1"/>
    <xf numFmtId="3" fontId="7" fillId="0" borderId="54" xfId="0" applyNumberFormat="1" applyFont="1" applyFill="1" applyBorder="1"/>
    <xf numFmtId="0" fontId="2" fillId="2" borderId="0" xfId="0" applyFont="1" applyFill="1" applyBorder="1"/>
    <xf numFmtId="0" fontId="3" fillId="0" borderId="55" xfId="1" applyFont="1" applyFill="1" applyBorder="1"/>
    <xf numFmtId="0" fontId="9" fillId="0" borderId="56" xfId="1" applyFill="1" applyBorder="1"/>
    <xf numFmtId="0" fontId="10" fillId="0" borderId="56" xfId="1" applyFont="1" applyFill="1" applyBorder="1" applyAlignment="1">
      <alignment horizontal="right"/>
    </xf>
    <xf numFmtId="0" fontId="9" fillId="0" borderId="56" xfId="1" applyFill="1" applyBorder="1" applyAlignment="1">
      <alignment horizontal="left"/>
    </xf>
    <xf numFmtId="0" fontId="9" fillId="0" borderId="57" xfId="1" applyFill="1" applyBorder="1"/>
    <xf numFmtId="0" fontId="2" fillId="2" borderId="42" xfId="1" applyFont="1" applyFill="1" applyBorder="1"/>
    <xf numFmtId="0" fontId="9" fillId="2" borderId="42" xfId="1" applyFill="1" applyBorder="1"/>
    <xf numFmtId="0" fontId="7" fillId="0" borderId="52" xfId="1" applyFont="1" applyFill="1" applyBorder="1" applyAlignment="1">
      <alignment horizontal="center" vertical="top"/>
    </xf>
    <xf numFmtId="49" fontId="8" fillId="0" borderId="52" xfId="1" applyNumberFormat="1" applyFont="1" applyFill="1" applyBorder="1" applyAlignment="1">
      <alignment horizontal="left" vertical="top"/>
    </xf>
    <xf numFmtId="0" fontId="8" fillId="0" borderId="52" xfId="1" applyFont="1" applyFill="1" applyBorder="1" applyAlignment="1">
      <alignment wrapText="1"/>
    </xf>
    <xf numFmtId="167" fontId="0" fillId="0" borderId="15" xfId="0" applyNumberFormat="1" applyBorder="1"/>
    <xf numFmtId="167" fontId="0" fillId="0" borderId="0" xfId="0" applyNumberFormat="1" applyBorder="1"/>
    <xf numFmtId="0" fontId="9" fillId="0" borderId="13" xfId="1" applyNumberFormat="1" applyFill="1" applyBorder="1" applyAlignment="1">
      <alignment horizontal="right"/>
    </xf>
    <xf numFmtId="4" fontId="17" fillId="0" borderId="13" xfId="1" applyNumberFormat="1" applyFont="1" applyFill="1" applyBorder="1" applyAlignment="1">
      <alignment horizontal="right"/>
    </xf>
    <xf numFmtId="4" fontId="9" fillId="0" borderId="58" xfId="1" applyNumberFormat="1" applyFill="1" applyBorder="1" applyAlignment="1">
      <alignment horizontal="right"/>
    </xf>
    <xf numFmtId="4" fontId="17" fillId="0" borderId="6" xfId="1" applyNumberFormat="1" applyFont="1" applyFill="1" applyBorder="1"/>
    <xf numFmtId="0" fontId="4" fillId="0" borderId="9" xfId="1" applyFont="1" applyFill="1" applyBorder="1" applyAlignment="1">
      <alignment horizontal="center"/>
    </xf>
    <xf numFmtId="0" fontId="4" fillId="0" borderId="64" xfId="1" applyFont="1" applyFill="1" applyBorder="1" applyAlignment="1">
      <alignment horizontal="center"/>
    </xf>
    <xf numFmtId="0" fontId="9" fillId="0" borderId="9" xfId="1" applyNumberFormat="1" applyFill="1" applyBorder="1"/>
    <xf numFmtId="4" fontId="5" fillId="0" borderId="50" xfId="1" applyNumberFormat="1" applyFont="1" applyFill="1" applyBorder="1"/>
    <xf numFmtId="0" fontId="22" fillId="0" borderId="6" xfId="0" applyFont="1" applyFill="1" applyBorder="1" applyAlignment="1">
      <alignment horizontal="right" wrapText="1"/>
    </xf>
    <xf numFmtId="0" fontId="9" fillId="0" borderId="64" xfId="1" applyNumberFormat="1" applyFill="1" applyBorder="1" applyAlignment="1">
      <alignment horizontal="right"/>
    </xf>
    <xf numFmtId="4" fontId="22" fillId="0" borderId="52" xfId="1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9" xfId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61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0" fontId="9" fillId="0" borderId="42" xfId="1" applyFont="1" applyBorder="1" applyAlignment="1">
      <alignment horizontal="left"/>
    </xf>
    <xf numFmtId="0" fontId="9" fillId="0" borderId="63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51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60" xfId="1" applyFont="1" applyFill="1" applyBorder="1" applyAlignment="1">
      <alignment horizontal="center"/>
    </xf>
    <xf numFmtId="49" fontId="9" fillId="0" borderId="61" xfId="1" applyNumberFormat="1" applyFont="1" applyFill="1" applyBorder="1" applyAlignment="1">
      <alignment horizontal="center"/>
    </xf>
    <xf numFmtId="0" fontId="9" fillId="0" borderId="62" xfId="1" applyFont="1" applyFill="1" applyBorder="1" applyAlignment="1">
      <alignment horizontal="center"/>
    </xf>
    <xf numFmtId="0" fontId="9" fillId="2" borderId="42" xfId="1" applyFill="1" applyBorder="1" applyAlignment="1">
      <alignment horizontal="center" shrinkToFit="1"/>
    </xf>
    <xf numFmtId="0" fontId="9" fillId="2" borderId="63" xfId="1" applyFill="1" applyBorder="1" applyAlignment="1">
      <alignment horizontal="center" shrinkToFit="1"/>
    </xf>
    <xf numFmtId="0" fontId="21" fillId="0" borderId="11" xfId="1" applyNumberFormat="1" applyFont="1" applyFill="1" applyBorder="1" applyAlignment="1">
      <alignment horizontal="right"/>
    </xf>
    <xf numFmtId="0" fontId="21" fillId="0" borderId="9" xfId="0" applyFont="1" applyBorder="1" applyAlignment="1">
      <alignment horizontal="right"/>
    </xf>
    <xf numFmtId="0" fontId="4" fillId="0" borderId="11" xfId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1" fillId="0" borderId="13" xfId="1" applyNumberFormat="1" applyFont="1" applyFill="1" applyBorder="1" applyAlignment="1">
      <alignment horizontal="right"/>
    </xf>
    <xf numFmtId="0" fontId="21" fillId="0" borderId="58" xfId="1" applyNumberFormat="1" applyFont="1" applyFill="1" applyBorder="1" applyAlignment="1">
      <alignment horizontal="right"/>
    </xf>
    <xf numFmtId="49" fontId="8" fillId="0" borderId="52" xfId="1" applyNumberFormat="1" applyFont="1" applyFill="1" applyBorder="1" applyAlignment="1">
      <alignment horizontal="center" shrinkToFit="1"/>
    </xf>
    <xf numFmtId="4" fontId="8" fillId="0" borderId="13" xfId="1" applyNumberFormat="1" applyFont="1" applyFill="1" applyBorder="1" applyAlignment="1">
      <alignment horizontal="right"/>
    </xf>
    <xf numFmtId="4" fontId="22" fillId="0" borderId="13" xfId="1" applyNumberFormat="1" applyFont="1" applyFill="1" applyBorder="1" applyAlignment="1">
      <alignment horizontal="right" wrapText="1"/>
    </xf>
    <xf numFmtId="0" fontId="22" fillId="0" borderId="6" xfId="0" applyFont="1" applyFill="1" applyBorder="1" applyAlignment="1">
      <alignment horizontal="right" wrapText="1"/>
    </xf>
    <xf numFmtId="0" fontId="20" fillId="0" borderId="0" xfId="1" applyFont="1" applyFill="1"/>
    <xf numFmtId="0" fontId="21" fillId="0" borderId="13" xfId="1" applyNumberFormat="1" applyFont="1" applyFill="1" applyBorder="1" applyAlignment="1">
      <alignment horizontal="right" wrapText="1"/>
    </xf>
    <xf numFmtId="0" fontId="21" fillId="0" borderId="6" xfId="0" applyFont="1" applyFill="1" applyBorder="1" applyAlignment="1">
      <alignment horizontal="right" wrapText="1"/>
    </xf>
    <xf numFmtId="0" fontId="16" fillId="0" borderId="0" xfId="1" applyFont="1" applyFill="1"/>
    <xf numFmtId="0" fontId="21" fillId="0" borderId="6" xfId="0" applyFont="1" applyFill="1" applyBorder="1" applyAlignment="1">
      <alignment horizontal="right"/>
    </xf>
    <xf numFmtId="0" fontId="21" fillId="0" borderId="6" xfId="1" applyNumberFormat="1" applyFont="1" applyFill="1" applyBorder="1" applyAlignment="1">
      <alignment horizontal="right"/>
    </xf>
    <xf numFmtId="0" fontId="21" fillId="0" borderId="6" xfId="1" applyNumberFormat="1" applyFont="1" applyFill="1" applyBorder="1" applyAlignment="1">
      <alignment horizontal="right" wrapText="1"/>
    </xf>
    <xf numFmtId="0" fontId="21" fillId="0" borderId="50" xfId="0" applyFont="1" applyFill="1" applyBorder="1" applyAlignment="1">
      <alignment horizontal="right"/>
    </xf>
    <xf numFmtId="3" fontId="9" fillId="0" borderId="0" xfId="1" applyNumberFormat="1" applyFill="1"/>
    <xf numFmtId="0" fontId="9" fillId="0" borderId="0" xfId="1" applyNumberFormat="1" applyFill="1"/>
    <xf numFmtId="0" fontId="21" fillId="0" borderId="9" xfId="0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I8" sqref="I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>
        <v>8232111</v>
      </c>
    </row>
    <row r="4" spans="1:57" ht="12.95" customHeight="1" x14ac:dyDescent="0.2">
      <c r="A4" s="7"/>
      <c r="B4" s="8"/>
      <c r="C4" s="163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8"/>
      <c r="D7" s="189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8" t="s">
        <v>69</v>
      </c>
      <c r="D8" s="189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90" t="s">
        <v>121</v>
      </c>
      <c r="F11" s="191"/>
      <c r="G11" s="192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74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74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75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74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75">
        <f>ROUND(PRODUCT(F32,C33/100),0)</f>
        <v>0</v>
      </c>
      <c r="G33" s="27"/>
    </row>
    <row r="34" spans="1:8" s="64" customFormat="1" ht="19.5" customHeight="1" thickBot="1" x14ac:dyDescent="0.3">
      <c r="A34" s="59" t="s">
        <v>42</v>
      </c>
      <c r="B34" s="60"/>
      <c r="C34" s="60"/>
      <c r="D34" s="60"/>
      <c r="E34" s="61"/>
      <c r="F34" s="62">
        <f>ROUND(SUM(F30:F33),0)</f>
        <v>0</v>
      </c>
      <c r="G34" s="63"/>
    </row>
    <row r="36" spans="1:8" x14ac:dyDescent="0.2">
      <c r="A36" s="65" t="s">
        <v>43</v>
      </c>
      <c r="B36" s="65"/>
      <c r="C36" s="65"/>
      <c r="D36" s="65"/>
      <c r="E36" s="65"/>
      <c r="F36" s="65"/>
      <c r="G36" s="65"/>
      <c r="H36" t="s">
        <v>4</v>
      </c>
    </row>
    <row r="37" spans="1:8" ht="14.25" customHeight="1" x14ac:dyDescent="0.2">
      <c r="A37" s="65"/>
      <c r="B37" s="193"/>
      <c r="C37" s="193"/>
      <c r="D37" s="193"/>
      <c r="E37" s="193"/>
      <c r="F37" s="193"/>
      <c r="G37" s="193"/>
      <c r="H37" t="s">
        <v>4</v>
      </c>
    </row>
    <row r="38" spans="1:8" ht="12.75" customHeight="1" x14ac:dyDescent="0.2">
      <c r="A38" s="66"/>
      <c r="B38" s="193"/>
      <c r="C38" s="193"/>
      <c r="D38" s="193"/>
      <c r="E38" s="193"/>
      <c r="F38" s="193"/>
      <c r="G38" s="193"/>
      <c r="H38" t="s">
        <v>4</v>
      </c>
    </row>
    <row r="39" spans="1:8" x14ac:dyDescent="0.2">
      <c r="A39" s="66"/>
      <c r="B39" s="193"/>
      <c r="C39" s="193"/>
      <c r="D39" s="193"/>
      <c r="E39" s="193"/>
      <c r="F39" s="193"/>
      <c r="G39" s="193"/>
      <c r="H39" t="s">
        <v>4</v>
      </c>
    </row>
    <row r="40" spans="1:8" x14ac:dyDescent="0.2">
      <c r="A40" s="66"/>
      <c r="B40" s="193"/>
      <c r="C40" s="193"/>
      <c r="D40" s="193"/>
      <c r="E40" s="193"/>
      <c r="F40" s="193"/>
      <c r="G40" s="193"/>
      <c r="H40" t="s">
        <v>4</v>
      </c>
    </row>
    <row r="41" spans="1:8" x14ac:dyDescent="0.2">
      <c r="A41" s="66"/>
      <c r="B41" s="193"/>
      <c r="C41" s="193"/>
      <c r="D41" s="193"/>
      <c r="E41" s="193"/>
      <c r="F41" s="193"/>
      <c r="G41" s="193"/>
      <c r="H41" t="s">
        <v>4</v>
      </c>
    </row>
    <row r="42" spans="1:8" x14ac:dyDescent="0.2">
      <c r="A42" s="66"/>
      <c r="B42" s="193"/>
      <c r="C42" s="193"/>
      <c r="D42" s="193"/>
      <c r="E42" s="193"/>
      <c r="F42" s="193"/>
      <c r="G42" s="193"/>
      <c r="H42" t="s">
        <v>4</v>
      </c>
    </row>
    <row r="43" spans="1:8" x14ac:dyDescent="0.2">
      <c r="A43" s="66"/>
      <c r="B43" s="193"/>
      <c r="C43" s="193"/>
      <c r="D43" s="193"/>
      <c r="E43" s="193"/>
      <c r="F43" s="193"/>
      <c r="G43" s="193"/>
      <c r="H43" t="s">
        <v>4</v>
      </c>
    </row>
    <row r="44" spans="1:8" x14ac:dyDescent="0.2">
      <c r="A44" s="66"/>
      <c r="B44" s="193"/>
      <c r="C44" s="193"/>
      <c r="D44" s="193"/>
      <c r="E44" s="193"/>
      <c r="F44" s="193"/>
      <c r="G44" s="193"/>
      <c r="H44" t="s">
        <v>4</v>
      </c>
    </row>
    <row r="45" spans="1:8" ht="3" customHeight="1" x14ac:dyDescent="0.2">
      <c r="A45" s="66"/>
      <c r="B45" s="193"/>
      <c r="C45" s="193"/>
      <c r="D45" s="193"/>
      <c r="E45" s="193"/>
      <c r="F45" s="193"/>
      <c r="G45" s="193"/>
      <c r="H45" t="s">
        <v>4</v>
      </c>
    </row>
    <row r="46" spans="1:8" x14ac:dyDescent="0.2">
      <c r="B46" s="187"/>
      <c r="C46" s="187"/>
      <c r="D46" s="187"/>
      <c r="E46" s="187"/>
      <c r="F46" s="187"/>
      <c r="G46" s="187"/>
    </row>
    <row r="47" spans="1:8" x14ac:dyDescent="0.2">
      <c r="B47" s="187"/>
      <c r="C47" s="187"/>
      <c r="D47" s="187"/>
      <c r="E47" s="187"/>
      <c r="F47" s="187"/>
      <c r="G47" s="187"/>
    </row>
    <row r="48" spans="1:8" x14ac:dyDescent="0.2">
      <c r="B48" s="187"/>
      <c r="C48" s="187"/>
      <c r="D48" s="187"/>
      <c r="E48" s="187"/>
      <c r="F48" s="187"/>
      <c r="G48" s="187"/>
    </row>
    <row r="49" spans="2:7" x14ac:dyDescent="0.2">
      <c r="B49" s="187"/>
      <c r="C49" s="187"/>
      <c r="D49" s="187"/>
      <c r="E49" s="187"/>
      <c r="F49" s="187"/>
      <c r="G49" s="187"/>
    </row>
    <row r="50" spans="2:7" x14ac:dyDescent="0.2">
      <c r="B50" s="187"/>
      <c r="C50" s="187"/>
      <c r="D50" s="187"/>
      <c r="E50" s="187"/>
      <c r="F50" s="187"/>
      <c r="G50" s="187"/>
    </row>
    <row r="51" spans="2:7" x14ac:dyDescent="0.2">
      <c r="B51" s="187"/>
      <c r="C51" s="187"/>
      <c r="D51" s="187"/>
      <c r="E51" s="187"/>
      <c r="F51" s="187"/>
      <c r="G51" s="187"/>
    </row>
    <row r="52" spans="2:7" x14ac:dyDescent="0.2">
      <c r="B52" s="187"/>
      <c r="C52" s="187"/>
      <c r="D52" s="187"/>
      <c r="E52" s="187"/>
      <c r="F52" s="187"/>
      <c r="G52" s="187"/>
    </row>
    <row r="53" spans="2:7" x14ac:dyDescent="0.2">
      <c r="B53" s="187"/>
      <c r="C53" s="187"/>
      <c r="D53" s="187"/>
      <c r="E53" s="187"/>
      <c r="F53" s="187"/>
      <c r="G53" s="187"/>
    </row>
    <row r="54" spans="2:7" x14ac:dyDescent="0.2">
      <c r="B54" s="187"/>
      <c r="C54" s="187"/>
      <c r="D54" s="187"/>
      <c r="E54" s="187"/>
      <c r="F54" s="187"/>
      <c r="G54" s="187"/>
    </row>
    <row r="55" spans="2:7" x14ac:dyDescent="0.2">
      <c r="B55" s="187"/>
      <c r="C55" s="187"/>
      <c r="D55" s="187"/>
      <c r="E55" s="187"/>
      <c r="F55" s="187"/>
      <c r="G55" s="18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H19" sqref="H19:I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4" t="s">
        <v>5</v>
      </c>
      <c r="B1" s="195"/>
      <c r="C1" s="67" t="str">
        <f>CONCATENATE(cislostavby," ",nazevstavby)</f>
        <v xml:space="preserve"> Sběrný dvůr odpadu - Jedovnice, Stavba</v>
      </c>
      <c r="D1" s="68"/>
      <c r="E1" s="69"/>
      <c r="F1" s="68"/>
      <c r="G1" s="70"/>
      <c r="H1" s="71"/>
      <c r="I1" s="72"/>
    </row>
    <row r="2" spans="1:57" ht="13.5" thickBot="1" x14ac:dyDescent="0.25">
      <c r="A2" s="196" t="s">
        <v>1</v>
      </c>
      <c r="B2" s="197"/>
      <c r="C2" s="73" t="str">
        <f>CONCATENATE(cisloobjektu," ",nazevobjektu)</f>
        <v xml:space="preserve"> So-10 - hrubé terénní úpravy</v>
      </c>
      <c r="D2" s="74"/>
      <c r="E2" s="75"/>
      <c r="F2" s="74"/>
      <c r="G2" s="198"/>
      <c r="H2" s="198"/>
      <c r="I2" s="199"/>
    </row>
    <row r="3" spans="1:57" ht="13.5" thickTop="1" x14ac:dyDescent="0.2">
      <c r="F3" s="11"/>
    </row>
    <row r="4" spans="1:57" ht="19.5" customHeight="1" x14ac:dyDescent="0.25">
      <c r="A4" s="76" t="s">
        <v>44</v>
      </c>
      <c r="B4" s="1"/>
      <c r="C4" s="1"/>
      <c r="D4" s="1"/>
      <c r="E4" s="77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8"/>
      <c r="B6" s="79" t="s">
        <v>45</v>
      </c>
      <c r="C6" s="79"/>
      <c r="D6" s="80"/>
      <c r="E6" s="81" t="s">
        <v>46</v>
      </c>
      <c r="F6" s="82" t="s">
        <v>47</v>
      </c>
      <c r="G6" s="82" t="s">
        <v>48</v>
      </c>
      <c r="H6" s="82" t="s">
        <v>49</v>
      </c>
      <c r="I6" s="83" t="s">
        <v>27</v>
      </c>
    </row>
    <row r="7" spans="1:57" s="11" customFormat="1" x14ac:dyDescent="0.2">
      <c r="A7" s="159" t="str">
        <f>'Soupis prací'!B7</f>
        <v>1</v>
      </c>
      <c r="B7" s="84" t="str">
        <f>'Soupis prací'!C7</f>
        <v>Zemní práce</v>
      </c>
      <c r="C7" s="85"/>
      <c r="D7" s="86"/>
      <c r="E7" s="160">
        <f>'Soupis prací'!BA27</f>
        <v>0</v>
      </c>
      <c r="F7" s="161">
        <f>'Soupis prací'!BB27</f>
        <v>0</v>
      </c>
      <c r="G7" s="161">
        <f>'Soupis prací'!BC27</f>
        <v>0</v>
      </c>
      <c r="H7" s="161">
        <f>'Soupis prací'!BD27</f>
        <v>0</v>
      </c>
      <c r="I7" s="162">
        <f>'Soupis prací'!BE27</f>
        <v>0</v>
      </c>
    </row>
    <row r="8" spans="1:57" s="11" customFormat="1" x14ac:dyDescent="0.2">
      <c r="A8" s="159" t="str">
        <f>'Soupis prací'!B28</f>
        <v>2</v>
      </c>
      <c r="B8" s="84" t="str">
        <f>'Soupis prací'!C28</f>
        <v>Základy,zvláštní zakládání</v>
      </c>
      <c r="C8" s="85"/>
      <c r="D8" s="86"/>
      <c r="E8" s="160">
        <f>'Soupis prací'!BA31</f>
        <v>0</v>
      </c>
      <c r="F8" s="161">
        <f>'Soupis prací'!BB31</f>
        <v>0</v>
      </c>
      <c r="G8" s="161">
        <f>'Soupis prací'!BC31</f>
        <v>0</v>
      </c>
      <c r="H8" s="161">
        <f>'Soupis prací'!BD31</f>
        <v>0</v>
      </c>
      <c r="I8" s="162">
        <f>'Soupis prací'!BE31</f>
        <v>0</v>
      </c>
    </row>
    <row r="9" spans="1:57" s="11" customFormat="1" x14ac:dyDescent="0.2">
      <c r="A9" s="159" t="str">
        <f>'Soupis prací'!B32</f>
        <v>3</v>
      </c>
      <c r="B9" s="84" t="str">
        <f>'Soupis prací'!C32</f>
        <v>Svislé a kompletní konstrukce</v>
      </c>
      <c r="C9" s="85"/>
      <c r="D9" s="86"/>
      <c r="E9" s="160">
        <f>'Soupis prací'!BA37</f>
        <v>0</v>
      </c>
      <c r="F9" s="161">
        <f>'Soupis prací'!BB37</f>
        <v>0</v>
      </c>
      <c r="G9" s="161">
        <f>'Soupis prací'!BC37</f>
        <v>0</v>
      </c>
      <c r="H9" s="161">
        <f>'Soupis prací'!BD37</f>
        <v>0</v>
      </c>
      <c r="I9" s="162">
        <f>'Soupis prací'!BE37</f>
        <v>0</v>
      </c>
    </row>
    <row r="10" spans="1:57" s="11" customFormat="1" x14ac:dyDescent="0.2">
      <c r="A10" s="159" t="str">
        <f>'Soupis prací'!B38</f>
        <v>5</v>
      </c>
      <c r="B10" s="84" t="str">
        <f>'Soupis prací'!C38</f>
        <v>Komunikace</v>
      </c>
      <c r="C10" s="85"/>
      <c r="D10" s="86"/>
      <c r="E10" s="160">
        <f>'Soupis prací'!BA40</f>
        <v>0</v>
      </c>
      <c r="F10" s="161">
        <f>'Soupis prací'!BB40</f>
        <v>0</v>
      </c>
      <c r="G10" s="161">
        <f>'Soupis prací'!BC40</f>
        <v>0</v>
      </c>
      <c r="H10" s="161">
        <f>'Soupis prací'!BD40</f>
        <v>0</v>
      </c>
      <c r="I10" s="162">
        <f>'Soupis prací'!BE40</f>
        <v>0</v>
      </c>
    </row>
    <row r="11" spans="1:57" s="11" customFormat="1" x14ac:dyDescent="0.2">
      <c r="A11" s="159" t="str">
        <f>'Soupis prací'!B41</f>
        <v>8</v>
      </c>
      <c r="B11" s="84" t="str">
        <f>'Soupis prací'!C41</f>
        <v>Trubní vedení</v>
      </c>
      <c r="C11" s="85"/>
      <c r="D11" s="86"/>
      <c r="E11" s="160">
        <f>'Soupis prací'!BA44</f>
        <v>0</v>
      </c>
      <c r="F11" s="161">
        <f>'Soupis prací'!BB44</f>
        <v>0</v>
      </c>
      <c r="G11" s="161">
        <f>'Soupis prací'!BC44</f>
        <v>0</v>
      </c>
      <c r="H11" s="161">
        <f>'Soupis prací'!BD44</f>
        <v>0</v>
      </c>
      <c r="I11" s="162">
        <f>'Soupis prací'!BE44</f>
        <v>0</v>
      </c>
    </row>
    <row r="12" spans="1:57" s="11" customFormat="1" ht="13.5" thickBot="1" x14ac:dyDescent="0.25">
      <c r="A12" s="159" t="str">
        <f>'Soupis prací'!B45</f>
        <v>99</v>
      </c>
      <c r="B12" s="84" t="str">
        <f>'Soupis prací'!C45</f>
        <v>Staveništní přesun hmot</v>
      </c>
      <c r="C12" s="85"/>
      <c r="D12" s="86"/>
      <c r="E12" s="160">
        <f>'Soupis prací'!BA47</f>
        <v>0</v>
      </c>
      <c r="F12" s="161">
        <f>'Soupis prací'!BB47</f>
        <v>0</v>
      </c>
      <c r="G12" s="161">
        <f>'Soupis prací'!BC47</f>
        <v>0</v>
      </c>
      <c r="H12" s="161">
        <f>'Soupis prací'!BD47</f>
        <v>0</v>
      </c>
      <c r="I12" s="162">
        <f>'Soupis prací'!BE47</f>
        <v>0</v>
      </c>
    </row>
    <row r="13" spans="1:57" s="92" customFormat="1" ht="13.5" thickBot="1" x14ac:dyDescent="0.25">
      <c r="A13" s="87"/>
      <c r="B13" s="79" t="s">
        <v>50</v>
      </c>
      <c r="C13" s="79"/>
      <c r="D13" s="88"/>
      <c r="E13" s="89">
        <f>SUM(E7:E12)</f>
        <v>0</v>
      </c>
      <c r="F13" s="90">
        <f>SUM(F7:F12)</f>
        <v>0</v>
      </c>
      <c r="G13" s="90">
        <f>SUM(G7:G12)</f>
        <v>0</v>
      </c>
      <c r="H13" s="90">
        <f>SUM(H7:H12)</f>
        <v>0</v>
      </c>
      <c r="I13" s="91">
        <f>SUM(I7:I12)</f>
        <v>0</v>
      </c>
    </row>
    <row r="14" spans="1:57" x14ac:dyDescent="0.2">
      <c r="A14" s="85"/>
      <c r="B14" s="85"/>
      <c r="C14" s="85"/>
      <c r="D14" s="85"/>
      <c r="E14" s="85"/>
      <c r="F14" s="85"/>
      <c r="G14" s="85"/>
      <c r="H14" s="85"/>
      <c r="I14" s="85"/>
    </row>
    <row r="15" spans="1:57" ht="19.5" customHeight="1" x14ac:dyDescent="0.25">
      <c r="A15" s="93" t="s">
        <v>51</v>
      </c>
      <c r="B15" s="93"/>
      <c r="C15" s="93"/>
      <c r="D15" s="93"/>
      <c r="E15" s="93"/>
      <c r="F15" s="93"/>
      <c r="G15" s="94"/>
      <c r="H15" s="93"/>
      <c r="I15" s="93"/>
      <c r="BA15" s="30"/>
      <c r="BB15" s="30"/>
      <c r="BC15" s="30"/>
      <c r="BD15" s="30"/>
      <c r="BE15" s="30"/>
    </row>
    <row r="16" spans="1:57" ht="13.5" thickBot="1" x14ac:dyDescent="0.25">
      <c r="A16" s="95"/>
      <c r="B16" s="95"/>
      <c r="C16" s="95"/>
      <c r="D16" s="95"/>
      <c r="E16" s="95"/>
      <c r="F16" s="95"/>
      <c r="G16" s="95"/>
      <c r="H16" s="95"/>
      <c r="I16" s="95"/>
    </row>
    <row r="17" spans="1:53" x14ac:dyDescent="0.2">
      <c r="A17" s="96" t="s">
        <v>52</v>
      </c>
      <c r="B17" s="97"/>
      <c r="C17" s="97"/>
      <c r="D17" s="98"/>
      <c r="E17" s="99" t="s">
        <v>53</v>
      </c>
      <c r="F17" s="100" t="s">
        <v>54</v>
      </c>
      <c r="G17" s="101" t="s">
        <v>55</v>
      </c>
      <c r="H17" s="102"/>
      <c r="I17" s="103" t="s">
        <v>53</v>
      </c>
    </row>
    <row r="18" spans="1:53" x14ac:dyDescent="0.2">
      <c r="A18" s="104"/>
      <c r="B18" s="105" t="s">
        <v>122</v>
      </c>
      <c r="C18" s="105"/>
      <c r="D18" s="106"/>
      <c r="E18" s="107"/>
      <c r="F18" s="108"/>
      <c r="G18" s="109">
        <f>CHOOSE(BA18+1,HSV+PSV,HSV+PSV+Mont,HSV+PSV+Dodavka+Mont,HSV,PSV,Mont,Dodavka,Mont+Dodavka,0)</f>
        <v>0</v>
      </c>
      <c r="H18" s="110"/>
      <c r="I18" s="111">
        <f>VRNproc*VRNzakl</f>
        <v>0</v>
      </c>
      <c r="BA18">
        <v>8</v>
      </c>
    </row>
    <row r="19" spans="1:53" ht="13.5" thickBot="1" x14ac:dyDescent="0.25">
      <c r="A19" s="112"/>
      <c r="B19" s="113" t="s">
        <v>56</v>
      </c>
      <c r="C19" s="114"/>
      <c r="D19" s="115"/>
      <c r="E19" s="116"/>
      <c r="F19" s="117"/>
      <c r="G19" s="117"/>
      <c r="H19" s="200">
        <f>SUM(I18:I18)</f>
        <v>0</v>
      </c>
      <c r="I19" s="201"/>
    </row>
    <row r="20" spans="1:53" x14ac:dyDescent="0.2">
      <c r="A20" s="95"/>
      <c r="B20" s="95"/>
      <c r="C20" s="95"/>
      <c r="D20" s="95"/>
      <c r="E20" s="95"/>
      <c r="F20" s="95"/>
      <c r="G20" s="95"/>
      <c r="H20" s="95"/>
      <c r="I20" s="95"/>
    </row>
    <row r="21" spans="1:53" x14ac:dyDescent="0.2">
      <c r="B21" s="92"/>
      <c r="F21" s="118"/>
      <c r="G21" s="119"/>
      <c r="H21" s="119"/>
      <c r="I21" s="120"/>
    </row>
    <row r="22" spans="1:53" x14ac:dyDescent="0.2">
      <c r="F22" s="118"/>
      <c r="G22" s="119"/>
      <c r="H22" s="119"/>
      <c r="I22" s="120"/>
    </row>
    <row r="23" spans="1:53" x14ac:dyDescent="0.2">
      <c r="F23" s="118"/>
      <c r="G23" s="119"/>
      <c r="H23" s="119"/>
      <c r="I23" s="120"/>
    </row>
    <row r="24" spans="1:53" x14ac:dyDescent="0.2">
      <c r="F24" s="118"/>
      <c r="G24" s="119"/>
      <c r="H24" s="119"/>
      <c r="I24" s="120"/>
    </row>
    <row r="25" spans="1:53" x14ac:dyDescent="0.2">
      <c r="F25" s="118"/>
      <c r="G25" s="119"/>
      <c r="H25" s="119"/>
      <c r="I25" s="120"/>
    </row>
    <row r="26" spans="1:53" x14ac:dyDescent="0.2">
      <c r="F26" s="118"/>
      <c r="G26" s="119"/>
      <c r="H26" s="119"/>
      <c r="I26" s="120"/>
    </row>
    <row r="27" spans="1:53" x14ac:dyDescent="0.2">
      <c r="F27" s="118"/>
      <c r="G27" s="119"/>
      <c r="H27" s="119"/>
      <c r="I27" s="120"/>
    </row>
    <row r="28" spans="1:53" x14ac:dyDescent="0.2">
      <c r="F28" s="118"/>
      <c r="G28" s="119"/>
      <c r="H28" s="119"/>
      <c r="I28" s="120"/>
    </row>
    <row r="29" spans="1:53" x14ac:dyDescent="0.2">
      <c r="F29" s="118"/>
      <c r="G29" s="119"/>
      <c r="H29" s="119"/>
      <c r="I29" s="120"/>
    </row>
    <row r="30" spans="1:53" x14ac:dyDescent="0.2">
      <c r="F30" s="118"/>
      <c r="G30" s="119"/>
      <c r="H30" s="119"/>
      <c r="I30" s="120"/>
    </row>
    <row r="31" spans="1:53" x14ac:dyDescent="0.2">
      <c r="F31" s="118"/>
      <c r="G31" s="119"/>
      <c r="H31" s="119"/>
      <c r="I31" s="120"/>
    </row>
    <row r="32" spans="1:53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  <row r="68" spans="6:9" x14ac:dyDescent="0.2">
      <c r="F68" s="118"/>
      <c r="G68" s="119"/>
      <c r="H68" s="119"/>
      <c r="I68" s="120"/>
    </row>
    <row r="69" spans="6:9" x14ac:dyDescent="0.2">
      <c r="F69" s="118"/>
      <c r="G69" s="119"/>
      <c r="H69" s="119"/>
      <c r="I69" s="120"/>
    </row>
    <row r="70" spans="6:9" x14ac:dyDescent="0.2">
      <c r="F70" s="118"/>
      <c r="G70" s="119"/>
      <c r="H70" s="119"/>
      <c r="I70" s="120"/>
    </row>
  </sheetData>
  <mergeCells count="4">
    <mergeCell ref="A1:B1"/>
    <mergeCell ref="A2:B2"/>
    <mergeCell ref="G2:I2"/>
    <mergeCell ref="H19:I19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tabSelected="1" zoomScaleNormal="100" workbookViewId="0">
      <selection activeCell="J17" sqref="J17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3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202" t="s">
        <v>57</v>
      </c>
      <c r="B1" s="202"/>
      <c r="C1" s="202"/>
      <c r="D1" s="202"/>
      <c r="E1" s="202"/>
      <c r="F1" s="202"/>
      <c r="G1" s="202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203" t="s">
        <v>5</v>
      </c>
      <c r="B3" s="204"/>
      <c r="C3" s="164" t="str">
        <f>CONCATENATE(cislostavby," ",nazevstavby)</f>
        <v xml:space="preserve"> Sběrný dvůr odpadu - Jedovnice, Stavba</v>
      </c>
      <c r="D3" s="165"/>
      <c r="E3" s="166"/>
      <c r="F3" s="167">
        <f>Rekapitulace!H1</f>
        <v>0</v>
      </c>
      <c r="G3" s="168"/>
    </row>
    <row r="4" spans="1:104" ht="15.75" thickBot="1" x14ac:dyDescent="0.25">
      <c r="A4" s="205" t="s">
        <v>1</v>
      </c>
      <c r="B4" s="206"/>
      <c r="C4" s="169" t="str">
        <f>CONCATENATE(cisloobjektu," ",nazevobjektu)</f>
        <v xml:space="preserve"> So-10 - hrubé terénní úpravy</v>
      </c>
      <c r="D4" s="170"/>
      <c r="E4" s="207"/>
      <c r="F4" s="207"/>
      <c r="G4" s="208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80" t="s">
        <v>63</v>
      </c>
      <c r="G6" s="181" t="s">
        <v>64</v>
      </c>
    </row>
    <row r="7" spans="1:104" x14ac:dyDescent="0.2">
      <c r="A7" s="133" t="s">
        <v>65</v>
      </c>
      <c r="B7" s="134" t="s">
        <v>66</v>
      </c>
      <c r="C7" s="135" t="s">
        <v>67</v>
      </c>
      <c r="D7" s="136"/>
      <c r="E7" s="176"/>
      <c r="F7" s="185"/>
      <c r="G7" s="182"/>
      <c r="H7" s="139"/>
      <c r="I7" s="139"/>
      <c r="O7" s="140">
        <v>1</v>
      </c>
    </row>
    <row r="8" spans="1:104" s="219" customFormat="1" ht="21" customHeight="1" x14ac:dyDescent="0.2">
      <c r="A8" s="171">
        <v>1</v>
      </c>
      <c r="B8" s="142" t="s">
        <v>139</v>
      </c>
      <c r="C8" s="173" t="s">
        <v>140</v>
      </c>
      <c r="D8" s="215" t="s">
        <v>72</v>
      </c>
      <c r="E8" s="216">
        <v>337.6</v>
      </c>
      <c r="F8" s="186"/>
      <c r="G8" s="184">
        <f>E8*F8</f>
        <v>0</v>
      </c>
      <c r="AA8" s="219">
        <v>1</v>
      </c>
      <c r="AB8" s="219">
        <v>1</v>
      </c>
      <c r="AC8" s="219">
        <v>1</v>
      </c>
      <c r="AZ8" s="219">
        <v>1</v>
      </c>
      <c r="BA8" s="219">
        <f t="shared" ref="BA8" si="0">IF(AZ8=1,G8,0)</f>
        <v>0</v>
      </c>
      <c r="BB8" s="219">
        <f t="shared" ref="BB8" si="1">IF(AZ8=2,G8,0)</f>
        <v>0</v>
      </c>
      <c r="BC8" s="219">
        <f t="shared" ref="BC8" si="2">IF(AZ8=3,G8,0)</f>
        <v>0</v>
      </c>
      <c r="BD8" s="219">
        <f t="shared" ref="BD8" si="3">IF(AZ8=4,G8,0)</f>
        <v>0</v>
      </c>
      <c r="BE8" s="219">
        <f t="shared" ref="BE8" si="4">IF(AZ8=5,G8,0)</f>
        <v>0</v>
      </c>
      <c r="CZ8" s="219">
        <v>0</v>
      </c>
    </row>
    <row r="9" spans="1:104" s="122" customFormat="1" x14ac:dyDescent="0.2">
      <c r="A9" s="171">
        <v>2</v>
      </c>
      <c r="B9" s="172" t="s">
        <v>71</v>
      </c>
      <c r="C9" s="173" t="s">
        <v>126</v>
      </c>
      <c r="D9" s="143" t="s">
        <v>72</v>
      </c>
      <c r="E9" s="177">
        <v>602.41999999999996</v>
      </c>
      <c r="F9" s="144"/>
      <c r="G9" s="179">
        <f t="shared" ref="G9:G26" si="5">E9*F9</f>
        <v>0</v>
      </c>
      <c r="O9" s="222">
        <v>2</v>
      </c>
      <c r="AA9" s="122">
        <v>12</v>
      </c>
      <c r="AB9" s="122">
        <v>0</v>
      </c>
      <c r="AC9" s="122">
        <v>1</v>
      </c>
      <c r="AZ9" s="122">
        <v>1</v>
      </c>
      <c r="BA9" s="122">
        <f t="shared" ref="BA9:BA26" si="6">IF(AZ9=1,G9,0)</f>
        <v>0</v>
      </c>
      <c r="BB9" s="122">
        <f t="shared" ref="BB9:BB26" si="7">IF(AZ9=2,G9,0)</f>
        <v>0</v>
      </c>
      <c r="BC9" s="122">
        <f t="shared" ref="BC9:BC26" si="8">IF(AZ9=3,G9,0)</f>
        <v>0</v>
      </c>
      <c r="BD9" s="122">
        <f t="shared" ref="BD9:BD26" si="9">IF(AZ9=4,G9,0)</f>
        <v>0</v>
      </c>
      <c r="BE9" s="122">
        <f t="shared" ref="BE9:BE26" si="10">IF(AZ9=5,G9,0)</f>
        <v>0</v>
      </c>
      <c r="CZ9" s="122">
        <v>0</v>
      </c>
    </row>
    <row r="10" spans="1:104" s="122" customFormat="1" x14ac:dyDescent="0.2">
      <c r="A10" s="141">
        <v>3</v>
      </c>
      <c r="B10" s="142" t="s">
        <v>73</v>
      </c>
      <c r="C10" s="173" t="s">
        <v>74</v>
      </c>
      <c r="D10" s="143" t="s">
        <v>72</v>
      </c>
      <c r="E10" s="177">
        <v>602.41999999999996</v>
      </c>
      <c r="F10" s="144"/>
      <c r="G10" s="179">
        <f t="shared" si="5"/>
        <v>0</v>
      </c>
      <c r="O10" s="222">
        <v>2</v>
      </c>
      <c r="AA10" s="122">
        <v>12</v>
      </c>
      <c r="AB10" s="122">
        <v>0</v>
      </c>
      <c r="AC10" s="122">
        <v>2</v>
      </c>
      <c r="AZ10" s="122">
        <v>1</v>
      </c>
      <c r="BA10" s="122">
        <f t="shared" si="6"/>
        <v>0</v>
      </c>
      <c r="BB10" s="122">
        <f t="shared" si="7"/>
        <v>0</v>
      </c>
      <c r="BC10" s="122">
        <f t="shared" si="8"/>
        <v>0</v>
      </c>
      <c r="BD10" s="122">
        <f t="shared" si="9"/>
        <v>0</v>
      </c>
      <c r="BE10" s="122">
        <f t="shared" si="10"/>
        <v>0</v>
      </c>
      <c r="CZ10" s="122">
        <v>0</v>
      </c>
    </row>
    <row r="11" spans="1:104" s="122" customFormat="1" x14ac:dyDescent="0.2">
      <c r="A11" s="171">
        <v>4</v>
      </c>
      <c r="B11" s="172" t="s">
        <v>75</v>
      </c>
      <c r="C11" s="173" t="s">
        <v>127</v>
      </c>
      <c r="D11" s="143" t="s">
        <v>72</v>
      </c>
      <c r="E11" s="177">
        <v>54.84</v>
      </c>
      <c r="F11" s="144"/>
      <c r="G11" s="179">
        <f t="shared" si="5"/>
        <v>0</v>
      </c>
      <c r="O11" s="222">
        <v>2</v>
      </c>
      <c r="AA11" s="122">
        <v>12</v>
      </c>
      <c r="AB11" s="122">
        <v>0</v>
      </c>
      <c r="AC11" s="122">
        <v>3</v>
      </c>
      <c r="AZ11" s="122">
        <v>1</v>
      </c>
      <c r="BA11" s="122">
        <f t="shared" si="6"/>
        <v>0</v>
      </c>
      <c r="BB11" s="122">
        <f t="shared" si="7"/>
        <v>0</v>
      </c>
      <c r="BC11" s="122">
        <f t="shared" si="8"/>
        <v>0</v>
      </c>
      <c r="BD11" s="122">
        <f t="shared" si="9"/>
        <v>0</v>
      </c>
      <c r="BE11" s="122">
        <f t="shared" si="10"/>
        <v>0</v>
      </c>
      <c r="CZ11" s="122">
        <v>0</v>
      </c>
    </row>
    <row r="12" spans="1:104" s="122" customFormat="1" x14ac:dyDescent="0.2">
      <c r="A12" s="141">
        <v>5</v>
      </c>
      <c r="B12" s="142" t="s">
        <v>76</v>
      </c>
      <c r="C12" s="173" t="s">
        <v>77</v>
      </c>
      <c r="D12" s="143" t="s">
        <v>72</v>
      </c>
      <c r="E12" s="177">
        <v>54.84</v>
      </c>
      <c r="F12" s="144"/>
      <c r="G12" s="179">
        <f t="shared" si="5"/>
        <v>0</v>
      </c>
      <c r="O12" s="222">
        <v>2</v>
      </c>
      <c r="AA12" s="122">
        <v>12</v>
      </c>
      <c r="AB12" s="122">
        <v>0</v>
      </c>
      <c r="AC12" s="122">
        <v>4</v>
      </c>
      <c r="AZ12" s="122">
        <v>1</v>
      </c>
      <c r="BA12" s="122">
        <f t="shared" si="6"/>
        <v>0</v>
      </c>
      <c r="BB12" s="122">
        <f t="shared" si="7"/>
        <v>0</v>
      </c>
      <c r="BC12" s="122">
        <f t="shared" si="8"/>
        <v>0</v>
      </c>
      <c r="BD12" s="122">
        <f t="shared" si="9"/>
        <v>0</v>
      </c>
      <c r="BE12" s="122">
        <f t="shared" si="10"/>
        <v>0</v>
      </c>
      <c r="CZ12" s="122">
        <v>0</v>
      </c>
    </row>
    <row r="13" spans="1:104" s="122" customFormat="1" x14ac:dyDescent="0.2">
      <c r="A13" s="171">
        <v>6</v>
      </c>
      <c r="B13" s="172" t="s">
        <v>78</v>
      </c>
      <c r="C13" s="173" t="s">
        <v>128</v>
      </c>
      <c r="D13" s="143" t="s">
        <v>72</v>
      </c>
      <c r="E13" s="177">
        <v>657.26</v>
      </c>
      <c r="F13" s="144"/>
      <c r="G13" s="179">
        <f t="shared" si="5"/>
        <v>0</v>
      </c>
      <c r="O13" s="222">
        <v>2</v>
      </c>
      <c r="AA13" s="122">
        <v>12</v>
      </c>
      <c r="AB13" s="122">
        <v>0</v>
      </c>
      <c r="AC13" s="122">
        <v>5</v>
      </c>
      <c r="AZ13" s="122">
        <v>1</v>
      </c>
      <c r="BA13" s="122">
        <f t="shared" si="6"/>
        <v>0</v>
      </c>
      <c r="BB13" s="122">
        <f t="shared" si="7"/>
        <v>0</v>
      </c>
      <c r="BC13" s="122">
        <f t="shared" si="8"/>
        <v>0</v>
      </c>
      <c r="BD13" s="122">
        <f t="shared" si="9"/>
        <v>0</v>
      </c>
      <c r="BE13" s="122">
        <f t="shared" si="10"/>
        <v>0</v>
      </c>
      <c r="CZ13" s="122">
        <v>0</v>
      </c>
    </row>
    <row r="14" spans="1:104" s="122" customFormat="1" ht="22.5" x14ac:dyDescent="0.2">
      <c r="A14" s="171">
        <v>7</v>
      </c>
      <c r="B14" s="172" t="s">
        <v>79</v>
      </c>
      <c r="C14" s="173" t="s">
        <v>124</v>
      </c>
      <c r="D14" s="143" t="s">
        <v>72</v>
      </c>
      <c r="E14" s="177">
        <v>657.26</v>
      </c>
      <c r="F14" s="144"/>
      <c r="G14" s="179">
        <f t="shared" si="5"/>
        <v>0</v>
      </c>
      <c r="O14" s="222">
        <v>2</v>
      </c>
      <c r="AA14" s="122">
        <v>12</v>
      </c>
      <c r="AB14" s="122">
        <v>0</v>
      </c>
      <c r="AC14" s="122">
        <v>6</v>
      </c>
      <c r="AZ14" s="122">
        <v>1</v>
      </c>
      <c r="BA14" s="122">
        <f t="shared" si="6"/>
        <v>0</v>
      </c>
      <c r="BB14" s="122">
        <f t="shared" si="7"/>
        <v>0</v>
      </c>
      <c r="BC14" s="122">
        <f t="shared" si="8"/>
        <v>0</v>
      </c>
      <c r="BD14" s="122">
        <f t="shared" si="9"/>
        <v>0</v>
      </c>
      <c r="BE14" s="122">
        <f t="shared" si="10"/>
        <v>0</v>
      </c>
      <c r="CZ14" s="122">
        <v>0</v>
      </c>
    </row>
    <row r="15" spans="1:104" s="122" customFormat="1" ht="22.5" x14ac:dyDescent="0.2">
      <c r="A15" s="171">
        <v>8</v>
      </c>
      <c r="B15" s="172" t="s">
        <v>165</v>
      </c>
      <c r="C15" s="173" t="s">
        <v>166</v>
      </c>
      <c r="D15" s="143" t="s">
        <v>80</v>
      </c>
      <c r="E15" s="177">
        <v>1688</v>
      </c>
      <c r="F15" s="144"/>
      <c r="G15" s="179">
        <f t="shared" si="5"/>
        <v>0</v>
      </c>
      <c r="O15" s="222">
        <v>2</v>
      </c>
      <c r="AA15" s="122">
        <v>12</v>
      </c>
      <c r="AB15" s="122">
        <v>0</v>
      </c>
      <c r="AC15" s="122">
        <v>7</v>
      </c>
      <c r="AZ15" s="122">
        <v>1</v>
      </c>
      <c r="BA15" s="122">
        <f t="shared" si="6"/>
        <v>0</v>
      </c>
      <c r="BB15" s="122">
        <f t="shared" si="7"/>
        <v>0</v>
      </c>
      <c r="BC15" s="122">
        <f t="shared" si="8"/>
        <v>0</v>
      </c>
      <c r="BD15" s="122">
        <f t="shared" si="9"/>
        <v>0</v>
      </c>
      <c r="BE15" s="122">
        <f t="shared" si="10"/>
        <v>0</v>
      </c>
      <c r="CZ15" s="122">
        <v>0</v>
      </c>
    </row>
    <row r="16" spans="1:104" s="122" customFormat="1" x14ac:dyDescent="0.2">
      <c r="A16" s="171">
        <v>9</v>
      </c>
      <c r="B16" s="142" t="s">
        <v>158</v>
      </c>
      <c r="C16" s="173" t="s">
        <v>159</v>
      </c>
      <c r="D16" s="143" t="s">
        <v>80</v>
      </c>
      <c r="E16" s="177">
        <v>1688</v>
      </c>
      <c r="F16" s="144"/>
      <c r="G16" s="179">
        <f t="shared" si="5"/>
        <v>0</v>
      </c>
      <c r="O16" s="222"/>
    </row>
    <row r="17" spans="1:104" s="122" customFormat="1" x14ac:dyDescent="0.2">
      <c r="A17" s="141">
        <v>10</v>
      </c>
      <c r="B17" s="142" t="s">
        <v>81</v>
      </c>
      <c r="C17" s="173" t="s">
        <v>82</v>
      </c>
      <c r="D17" s="143" t="s">
        <v>80</v>
      </c>
      <c r="E17" s="177">
        <v>622.12</v>
      </c>
      <c r="F17" s="144"/>
      <c r="G17" s="179">
        <f t="shared" si="5"/>
        <v>0</v>
      </c>
      <c r="O17" s="222">
        <v>2</v>
      </c>
      <c r="AA17" s="122">
        <v>12</v>
      </c>
      <c r="AB17" s="122">
        <v>0</v>
      </c>
      <c r="AC17" s="122">
        <v>8</v>
      </c>
      <c r="AZ17" s="122">
        <v>1</v>
      </c>
      <c r="BA17" s="122">
        <f t="shared" si="6"/>
        <v>0</v>
      </c>
      <c r="BB17" s="122">
        <f t="shared" si="7"/>
        <v>0</v>
      </c>
      <c r="BC17" s="122">
        <f t="shared" si="8"/>
        <v>0</v>
      </c>
      <c r="BD17" s="122">
        <f t="shared" si="9"/>
        <v>0</v>
      </c>
      <c r="BE17" s="122">
        <f t="shared" si="10"/>
        <v>0</v>
      </c>
      <c r="CZ17" s="122">
        <v>0</v>
      </c>
    </row>
    <row r="18" spans="1:104" s="122" customFormat="1" x14ac:dyDescent="0.2">
      <c r="A18" s="141">
        <v>11</v>
      </c>
      <c r="B18" s="142" t="s">
        <v>83</v>
      </c>
      <c r="C18" s="173" t="s">
        <v>123</v>
      </c>
      <c r="D18" s="143" t="s">
        <v>80</v>
      </c>
      <c r="E18" s="177">
        <v>622.12</v>
      </c>
      <c r="F18" s="144"/>
      <c r="G18" s="179">
        <f t="shared" si="5"/>
        <v>0</v>
      </c>
      <c r="O18" s="222">
        <v>2</v>
      </c>
      <c r="AA18" s="122">
        <v>12</v>
      </c>
      <c r="AB18" s="122">
        <v>0</v>
      </c>
      <c r="AC18" s="122">
        <v>9</v>
      </c>
      <c r="AZ18" s="122">
        <v>1</v>
      </c>
      <c r="BA18" s="122">
        <f t="shared" si="6"/>
        <v>0</v>
      </c>
      <c r="BB18" s="122">
        <f t="shared" si="7"/>
        <v>0</v>
      </c>
      <c r="BC18" s="122">
        <f t="shared" si="8"/>
        <v>0</v>
      </c>
      <c r="BD18" s="122">
        <f t="shared" si="9"/>
        <v>0</v>
      </c>
      <c r="BE18" s="122">
        <f t="shared" si="10"/>
        <v>0</v>
      </c>
      <c r="CZ18" s="122">
        <v>0</v>
      </c>
    </row>
    <row r="19" spans="1:104" s="122" customFormat="1" ht="22.5" x14ac:dyDescent="0.2">
      <c r="A19" s="171">
        <v>12</v>
      </c>
      <c r="B19" s="172" t="s">
        <v>84</v>
      </c>
      <c r="C19" s="173" t="s">
        <v>125</v>
      </c>
      <c r="D19" s="143" t="s">
        <v>85</v>
      </c>
      <c r="E19" s="177">
        <v>10</v>
      </c>
      <c r="F19" s="144"/>
      <c r="G19" s="179">
        <f t="shared" si="5"/>
        <v>0</v>
      </c>
      <c r="O19" s="222">
        <v>2</v>
      </c>
      <c r="AA19" s="122">
        <v>12</v>
      </c>
      <c r="AB19" s="122">
        <v>0</v>
      </c>
      <c r="AC19" s="122">
        <v>10</v>
      </c>
      <c r="AZ19" s="122">
        <v>1</v>
      </c>
      <c r="BA19" s="122">
        <f t="shared" si="6"/>
        <v>0</v>
      </c>
      <c r="BB19" s="122">
        <f t="shared" si="7"/>
        <v>0</v>
      </c>
      <c r="BC19" s="122">
        <f t="shared" si="8"/>
        <v>0</v>
      </c>
      <c r="BD19" s="122">
        <f t="shared" si="9"/>
        <v>0</v>
      </c>
      <c r="BE19" s="122">
        <f t="shared" si="10"/>
        <v>0</v>
      </c>
      <c r="CZ19" s="122">
        <v>0</v>
      </c>
    </row>
    <row r="20" spans="1:104" s="122" customFormat="1" x14ac:dyDescent="0.2">
      <c r="A20" s="141">
        <v>13</v>
      </c>
      <c r="B20" s="142" t="s">
        <v>86</v>
      </c>
      <c r="C20" s="173" t="s">
        <v>87</v>
      </c>
      <c r="D20" s="143" t="s">
        <v>85</v>
      </c>
      <c r="E20" s="177">
        <v>10</v>
      </c>
      <c r="F20" s="144"/>
      <c r="G20" s="179">
        <f t="shared" si="5"/>
        <v>0</v>
      </c>
      <c r="O20" s="222">
        <v>2</v>
      </c>
      <c r="AA20" s="122">
        <v>12</v>
      </c>
      <c r="AB20" s="122">
        <v>0</v>
      </c>
      <c r="AC20" s="122">
        <v>11</v>
      </c>
      <c r="AZ20" s="122">
        <v>1</v>
      </c>
      <c r="BA20" s="122">
        <f t="shared" si="6"/>
        <v>0</v>
      </c>
      <c r="BB20" s="122">
        <f t="shared" si="7"/>
        <v>0</v>
      </c>
      <c r="BC20" s="122">
        <f t="shared" si="8"/>
        <v>0</v>
      </c>
      <c r="BD20" s="122">
        <f t="shared" si="9"/>
        <v>0</v>
      </c>
      <c r="BE20" s="122">
        <f t="shared" si="10"/>
        <v>0</v>
      </c>
      <c r="CZ20" s="122">
        <v>0</v>
      </c>
    </row>
    <row r="21" spans="1:104" s="122" customFormat="1" x14ac:dyDescent="0.2">
      <c r="A21" s="141">
        <v>14</v>
      </c>
      <c r="B21" s="142" t="s">
        <v>88</v>
      </c>
      <c r="C21" s="173" t="s">
        <v>89</v>
      </c>
      <c r="D21" s="143" t="s">
        <v>85</v>
      </c>
      <c r="E21" s="177">
        <v>20</v>
      </c>
      <c r="F21" s="144"/>
      <c r="G21" s="179">
        <f t="shared" si="5"/>
        <v>0</v>
      </c>
      <c r="O21" s="222">
        <v>2</v>
      </c>
      <c r="AA21" s="122">
        <v>12</v>
      </c>
      <c r="AB21" s="122">
        <v>0</v>
      </c>
      <c r="AC21" s="122">
        <v>12</v>
      </c>
      <c r="AZ21" s="122">
        <v>1</v>
      </c>
      <c r="BA21" s="122">
        <f t="shared" si="6"/>
        <v>0</v>
      </c>
      <c r="BB21" s="122">
        <f t="shared" si="7"/>
        <v>0</v>
      </c>
      <c r="BC21" s="122">
        <f t="shared" si="8"/>
        <v>0</v>
      </c>
      <c r="BD21" s="122">
        <f t="shared" si="9"/>
        <v>0</v>
      </c>
      <c r="BE21" s="122">
        <f t="shared" si="10"/>
        <v>0</v>
      </c>
      <c r="CZ21" s="122">
        <v>0</v>
      </c>
    </row>
    <row r="22" spans="1:104" s="122" customFormat="1" x14ac:dyDescent="0.2">
      <c r="A22" s="141">
        <v>15</v>
      </c>
      <c r="B22" s="142" t="s">
        <v>90</v>
      </c>
      <c r="C22" s="173" t="s">
        <v>91</v>
      </c>
      <c r="D22" s="143" t="s">
        <v>85</v>
      </c>
      <c r="E22" s="177">
        <v>10</v>
      </c>
      <c r="F22" s="144"/>
      <c r="G22" s="179">
        <f t="shared" si="5"/>
        <v>0</v>
      </c>
      <c r="O22" s="222">
        <v>2</v>
      </c>
      <c r="AA22" s="122">
        <v>12</v>
      </c>
      <c r="AB22" s="122">
        <v>0</v>
      </c>
      <c r="AC22" s="122">
        <v>13</v>
      </c>
      <c r="AZ22" s="122">
        <v>1</v>
      </c>
      <c r="BA22" s="122">
        <f t="shared" si="6"/>
        <v>0</v>
      </c>
      <c r="BB22" s="122">
        <f t="shared" si="7"/>
        <v>0</v>
      </c>
      <c r="BC22" s="122">
        <f t="shared" si="8"/>
        <v>0</v>
      </c>
      <c r="BD22" s="122">
        <f t="shared" si="9"/>
        <v>0</v>
      </c>
      <c r="BE22" s="122">
        <f t="shared" si="10"/>
        <v>0</v>
      </c>
      <c r="CZ22" s="122">
        <v>2.2000000000000001E-4</v>
      </c>
    </row>
    <row r="23" spans="1:104" s="122" customFormat="1" x14ac:dyDescent="0.2">
      <c r="A23" s="141">
        <v>16</v>
      </c>
      <c r="B23" s="142" t="s">
        <v>92</v>
      </c>
      <c r="C23" s="173" t="s">
        <v>129</v>
      </c>
      <c r="D23" s="143" t="s">
        <v>72</v>
      </c>
      <c r="E23" s="177">
        <v>6</v>
      </c>
      <c r="F23" s="144"/>
      <c r="G23" s="179">
        <f t="shared" si="5"/>
        <v>0</v>
      </c>
      <c r="O23" s="222">
        <v>2</v>
      </c>
      <c r="AA23" s="122">
        <v>12</v>
      </c>
      <c r="AB23" s="122">
        <v>0</v>
      </c>
      <c r="AC23" s="122">
        <v>14</v>
      </c>
      <c r="AZ23" s="122">
        <v>1</v>
      </c>
      <c r="BA23" s="122">
        <f t="shared" si="6"/>
        <v>0</v>
      </c>
      <c r="BB23" s="122">
        <f t="shared" si="7"/>
        <v>0</v>
      </c>
      <c r="BC23" s="122">
        <f t="shared" si="8"/>
        <v>0</v>
      </c>
      <c r="BD23" s="122">
        <f t="shared" si="9"/>
        <v>0</v>
      </c>
      <c r="BE23" s="122">
        <f t="shared" si="10"/>
        <v>0</v>
      </c>
      <c r="CZ23" s="122">
        <v>0</v>
      </c>
    </row>
    <row r="24" spans="1:104" s="122" customFormat="1" x14ac:dyDescent="0.2">
      <c r="A24" s="141">
        <v>17</v>
      </c>
      <c r="B24" s="142" t="s">
        <v>93</v>
      </c>
      <c r="C24" s="173" t="s">
        <v>94</v>
      </c>
      <c r="D24" s="143" t="s">
        <v>85</v>
      </c>
      <c r="E24" s="177">
        <v>10</v>
      </c>
      <c r="F24" s="144"/>
      <c r="G24" s="179">
        <f t="shared" si="5"/>
        <v>0</v>
      </c>
      <c r="O24" s="222">
        <v>2</v>
      </c>
      <c r="AA24" s="122">
        <v>12</v>
      </c>
      <c r="AB24" s="122">
        <v>0</v>
      </c>
      <c r="AC24" s="122">
        <v>15</v>
      </c>
      <c r="AZ24" s="122">
        <v>1</v>
      </c>
      <c r="BA24" s="122">
        <f t="shared" si="6"/>
        <v>0</v>
      </c>
      <c r="BB24" s="122">
        <f t="shared" si="7"/>
        <v>0</v>
      </c>
      <c r="BC24" s="122">
        <f t="shared" si="8"/>
        <v>0</v>
      </c>
      <c r="BD24" s="122">
        <f t="shared" si="9"/>
        <v>0</v>
      </c>
      <c r="BE24" s="122">
        <f t="shared" si="10"/>
        <v>0</v>
      </c>
      <c r="CZ24" s="122">
        <v>0</v>
      </c>
    </row>
    <row r="25" spans="1:104" s="122" customFormat="1" x14ac:dyDescent="0.2">
      <c r="A25" s="141">
        <v>18</v>
      </c>
      <c r="B25" s="142" t="s">
        <v>93</v>
      </c>
      <c r="C25" s="173" t="s">
        <v>95</v>
      </c>
      <c r="D25" s="143" t="s">
        <v>85</v>
      </c>
      <c r="E25" s="177">
        <v>10</v>
      </c>
      <c r="F25" s="144"/>
      <c r="G25" s="179">
        <f t="shared" si="5"/>
        <v>0</v>
      </c>
      <c r="O25" s="222">
        <v>2</v>
      </c>
      <c r="AA25" s="122">
        <v>12</v>
      </c>
      <c r="AB25" s="122">
        <v>0</v>
      </c>
      <c r="AC25" s="122">
        <v>16</v>
      </c>
      <c r="AZ25" s="122">
        <v>1</v>
      </c>
      <c r="BA25" s="122">
        <f t="shared" si="6"/>
        <v>0</v>
      </c>
      <c r="BB25" s="122">
        <f t="shared" si="7"/>
        <v>0</v>
      </c>
      <c r="BC25" s="122">
        <f t="shared" si="8"/>
        <v>0</v>
      </c>
      <c r="BD25" s="122">
        <f t="shared" si="9"/>
        <v>0</v>
      </c>
      <c r="BE25" s="122">
        <f t="shared" si="10"/>
        <v>0</v>
      </c>
      <c r="CZ25" s="122">
        <v>0</v>
      </c>
    </row>
    <row r="26" spans="1:104" s="122" customFormat="1" x14ac:dyDescent="0.2">
      <c r="A26" s="141">
        <v>19</v>
      </c>
      <c r="B26" s="142" t="s">
        <v>93</v>
      </c>
      <c r="C26" s="173" t="s">
        <v>96</v>
      </c>
      <c r="D26" s="143" t="s">
        <v>85</v>
      </c>
      <c r="E26" s="177">
        <v>20</v>
      </c>
      <c r="F26" s="144"/>
      <c r="G26" s="179">
        <f t="shared" si="5"/>
        <v>0</v>
      </c>
      <c r="O26" s="222">
        <v>2</v>
      </c>
      <c r="AA26" s="122">
        <v>12</v>
      </c>
      <c r="AB26" s="122">
        <v>0</v>
      </c>
      <c r="AC26" s="122">
        <v>17</v>
      </c>
      <c r="AZ26" s="122">
        <v>1</v>
      </c>
      <c r="BA26" s="122">
        <f t="shared" si="6"/>
        <v>0</v>
      </c>
      <c r="BB26" s="122">
        <f t="shared" si="7"/>
        <v>0</v>
      </c>
      <c r="BC26" s="122">
        <f t="shared" si="8"/>
        <v>0</v>
      </c>
      <c r="BD26" s="122">
        <f t="shared" si="9"/>
        <v>0</v>
      </c>
      <c r="BE26" s="122">
        <f t="shared" si="10"/>
        <v>0</v>
      </c>
      <c r="CZ26" s="122">
        <v>0</v>
      </c>
    </row>
    <row r="27" spans="1:104" s="122" customFormat="1" x14ac:dyDescent="0.2">
      <c r="A27" s="146"/>
      <c r="B27" s="147" t="s">
        <v>68</v>
      </c>
      <c r="C27" s="148" t="str">
        <f>CONCATENATE(B7," ",C7)</f>
        <v>1 Zemní práce</v>
      </c>
      <c r="D27" s="146"/>
      <c r="E27" s="178"/>
      <c r="F27" s="149"/>
      <c r="G27" s="183">
        <f>SUM(G7:G26)</f>
        <v>0</v>
      </c>
      <c r="O27" s="222">
        <v>4</v>
      </c>
      <c r="BA27" s="227">
        <f>SUM(BA7:BA26)</f>
        <v>0</v>
      </c>
      <c r="BB27" s="227">
        <f>SUM(BB7:BB26)</f>
        <v>0</v>
      </c>
      <c r="BC27" s="227">
        <f>SUM(BC7:BC26)</f>
        <v>0</v>
      </c>
      <c r="BD27" s="227">
        <f>SUM(BD7:BD26)</f>
        <v>0</v>
      </c>
      <c r="BE27" s="227">
        <f>SUM(BE7:BE26)</f>
        <v>0</v>
      </c>
    </row>
    <row r="28" spans="1:104" s="122" customFormat="1" x14ac:dyDescent="0.2">
      <c r="A28" s="133" t="s">
        <v>65</v>
      </c>
      <c r="B28" s="134" t="s">
        <v>97</v>
      </c>
      <c r="C28" s="135" t="s">
        <v>98</v>
      </c>
      <c r="D28" s="136"/>
      <c r="E28" s="137"/>
      <c r="F28" s="137"/>
      <c r="G28" s="138"/>
      <c r="H28" s="228"/>
      <c r="I28" s="228"/>
      <c r="O28" s="222">
        <v>1</v>
      </c>
    </row>
    <row r="29" spans="1:104" s="122" customFormat="1" ht="22.5" customHeight="1" x14ac:dyDescent="0.2">
      <c r="A29" s="141">
        <v>20</v>
      </c>
      <c r="B29" s="142" t="s">
        <v>99</v>
      </c>
      <c r="C29" s="173" t="s">
        <v>150</v>
      </c>
      <c r="D29" s="143" t="s">
        <v>72</v>
      </c>
      <c r="E29" s="177">
        <v>27.23</v>
      </c>
      <c r="F29" s="144"/>
      <c r="G29" s="145">
        <f>E29*F29</f>
        <v>0</v>
      </c>
      <c r="O29" s="222">
        <v>2</v>
      </c>
      <c r="AA29" s="122">
        <v>12</v>
      </c>
      <c r="AB29" s="122">
        <v>0</v>
      </c>
      <c r="AC29" s="122">
        <v>18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2.4169299999999998</v>
      </c>
    </row>
    <row r="30" spans="1:104" s="122" customFormat="1" x14ac:dyDescent="0.2">
      <c r="A30" s="141">
        <v>21</v>
      </c>
      <c r="B30" s="142" t="s">
        <v>100</v>
      </c>
      <c r="C30" s="173" t="s">
        <v>136</v>
      </c>
      <c r="D30" s="143" t="s">
        <v>101</v>
      </c>
      <c r="E30" s="177">
        <v>1.0900000000000001</v>
      </c>
      <c r="F30" s="144"/>
      <c r="G30" s="145">
        <f>E30*F30</f>
        <v>0</v>
      </c>
      <c r="O30" s="222">
        <v>2</v>
      </c>
      <c r="AA30" s="122">
        <v>12</v>
      </c>
      <c r="AB30" s="122">
        <v>0</v>
      </c>
      <c r="AC30" s="122">
        <v>19</v>
      </c>
      <c r="AZ30" s="122">
        <v>1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1.0390900000000001</v>
      </c>
    </row>
    <row r="31" spans="1:104" s="122" customFormat="1" x14ac:dyDescent="0.2">
      <c r="A31" s="146"/>
      <c r="B31" s="147" t="s">
        <v>68</v>
      </c>
      <c r="C31" s="148" t="str">
        <f>CONCATENATE(B28," ",C28)</f>
        <v>2 Základy,zvláštní zakládání</v>
      </c>
      <c r="D31" s="146"/>
      <c r="E31" s="149"/>
      <c r="F31" s="149"/>
      <c r="G31" s="150">
        <f>SUM(G28:G30)</f>
        <v>0</v>
      </c>
      <c r="O31" s="222">
        <v>4</v>
      </c>
      <c r="BA31" s="227">
        <f>SUM(BA28:BA30)</f>
        <v>0</v>
      </c>
      <c r="BB31" s="227">
        <f>SUM(BB28:BB30)</f>
        <v>0</v>
      </c>
      <c r="BC31" s="227">
        <f>SUM(BC28:BC30)</f>
        <v>0</v>
      </c>
      <c r="BD31" s="227">
        <f>SUM(BD28:BD30)</f>
        <v>0</v>
      </c>
      <c r="BE31" s="227">
        <f>SUM(BE28:BE30)</f>
        <v>0</v>
      </c>
    </row>
    <row r="32" spans="1:104" s="122" customFormat="1" x14ac:dyDescent="0.2">
      <c r="A32" s="133" t="s">
        <v>65</v>
      </c>
      <c r="B32" s="134" t="s">
        <v>102</v>
      </c>
      <c r="C32" s="135" t="s">
        <v>103</v>
      </c>
      <c r="D32" s="136"/>
      <c r="E32" s="137"/>
      <c r="F32" s="137"/>
      <c r="G32" s="138"/>
      <c r="H32" s="228"/>
      <c r="I32" s="228"/>
      <c r="O32" s="222">
        <v>1</v>
      </c>
    </row>
    <row r="33" spans="1:104" s="122" customFormat="1" ht="22.5" x14ac:dyDescent="0.2">
      <c r="A33" s="171">
        <v>22</v>
      </c>
      <c r="B33" s="172" t="s">
        <v>151</v>
      </c>
      <c r="C33" s="173" t="s">
        <v>149</v>
      </c>
      <c r="D33" s="143" t="s">
        <v>72</v>
      </c>
      <c r="E33" s="177">
        <v>37.92</v>
      </c>
      <c r="F33" s="144"/>
      <c r="G33" s="145">
        <f t="shared" ref="G33:G36" si="11">E33*F33</f>
        <v>0</v>
      </c>
      <c r="O33" s="222">
        <v>2</v>
      </c>
      <c r="AA33" s="122">
        <v>12</v>
      </c>
      <c r="AB33" s="122">
        <v>0</v>
      </c>
      <c r="AC33" s="122">
        <v>20</v>
      </c>
      <c r="AZ33" s="122">
        <v>1</v>
      </c>
      <c r="BA33" s="122">
        <f t="shared" ref="BA33:BA36" si="12">IF(AZ33=1,G33,0)</f>
        <v>0</v>
      </c>
      <c r="BB33" s="122">
        <f t="shared" ref="BB33:BB36" si="13">IF(AZ33=2,G33,0)</f>
        <v>0</v>
      </c>
      <c r="BC33" s="122">
        <f t="shared" ref="BC33:BC36" si="14">IF(AZ33=3,G33,0)</f>
        <v>0</v>
      </c>
      <c r="BD33" s="122">
        <f t="shared" ref="BD33:BD36" si="15">IF(AZ33=4,G33,0)</f>
        <v>0</v>
      </c>
      <c r="BE33" s="122">
        <f t="shared" ref="BE33:BE36" si="16">IF(AZ33=5,G33,0)</f>
        <v>0</v>
      </c>
      <c r="CZ33" s="122">
        <v>2.4196</v>
      </c>
    </row>
    <row r="34" spans="1:104" s="122" customFormat="1" ht="22.5" x14ac:dyDescent="0.2">
      <c r="A34" s="171">
        <v>23</v>
      </c>
      <c r="B34" s="172" t="s">
        <v>104</v>
      </c>
      <c r="C34" s="173" t="s">
        <v>137</v>
      </c>
      <c r="D34" s="143" t="s">
        <v>80</v>
      </c>
      <c r="E34" s="177">
        <v>197.62</v>
      </c>
      <c r="F34" s="144"/>
      <c r="G34" s="145">
        <f t="shared" si="11"/>
        <v>0</v>
      </c>
      <c r="O34" s="222">
        <v>2</v>
      </c>
      <c r="AA34" s="122">
        <v>12</v>
      </c>
      <c r="AB34" s="122">
        <v>0</v>
      </c>
      <c r="AC34" s="122">
        <v>25</v>
      </c>
      <c r="AZ34" s="122">
        <v>1</v>
      </c>
      <c r="BA34" s="122">
        <f t="shared" si="12"/>
        <v>0</v>
      </c>
      <c r="BB34" s="122">
        <f t="shared" si="13"/>
        <v>0</v>
      </c>
      <c r="BC34" s="122">
        <f t="shared" si="14"/>
        <v>0</v>
      </c>
      <c r="BD34" s="122">
        <f t="shared" si="15"/>
        <v>0</v>
      </c>
      <c r="BE34" s="122">
        <f t="shared" si="16"/>
        <v>0</v>
      </c>
      <c r="CZ34" s="122">
        <v>3.9350000000000003E-2</v>
      </c>
    </row>
    <row r="35" spans="1:104" s="122" customFormat="1" x14ac:dyDescent="0.2">
      <c r="A35" s="141">
        <v>24</v>
      </c>
      <c r="B35" s="142" t="s">
        <v>105</v>
      </c>
      <c r="C35" s="173" t="s">
        <v>106</v>
      </c>
      <c r="D35" s="143" t="s">
        <v>80</v>
      </c>
      <c r="E35" s="177">
        <v>197.62</v>
      </c>
      <c r="F35" s="144"/>
      <c r="G35" s="145">
        <f t="shared" si="11"/>
        <v>0</v>
      </c>
      <c r="O35" s="222">
        <v>2</v>
      </c>
      <c r="AA35" s="122">
        <v>12</v>
      </c>
      <c r="AB35" s="122">
        <v>0</v>
      </c>
      <c r="AC35" s="122">
        <v>26</v>
      </c>
      <c r="AZ35" s="122">
        <v>1</v>
      </c>
      <c r="BA35" s="122">
        <f t="shared" si="12"/>
        <v>0</v>
      </c>
      <c r="BB35" s="122">
        <f t="shared" si="13"/>
        <v>0</v>
      </c>
      <c r="BC35" s="122">
        <f t="shared" si="14"/>
        <v>0</v>
      </c>
      <c r="BD35" s="122">
        <f t="shared" si="15"/>
        <v>0</v>
      </c>
      <c r="BE35" s="122">
        <f t="shared" si="16"/>
        <v>0</v>
      </c>
      <c r="CZ35" s="122">
        <v>0</v>
      </c>
    </row>
    <row r="36" spans="1:104" s="122" customFormat="1" x14ac:dyDescent="0.2">
      <c r="A36" s="171">
        <v>25</v>
      </c>
      <c r="B36" s="172" t="s">
        <v>107</v>
      </c>
      <c r="C36" s="173" t="s">
        <v>154</v>
      </c>
      <c r="D36" s="143" t="s">
        <v>101</v>
      </c>
      <c r="E36" s="177">
        <v>7.9</v>
      </c>
      <c r="F36" s="144"/>
      <c r="G36" s="145">
        <f t="shared" si="11"/>
        <v>0</v>
      </c>
      <c r="O36" s="222">
        <v>2</v>
      </c>
      <c r="AA36" s="122">
        <v>12</v>
      </c>
      <c r="AB36" s="122">
        <v>0</v>
      </c>
      <c r="AC36" s="122">
        <v>27</v>
      </c>
      <c r="AZ36" s="122">
        <v>1</v>
      </c>
      <c r="BA36" s="122">
        <f t="shared" si="12"/>
        <v>0</v>
      </c>
      <c r="BB36" s="122">
        <f t="shared" si="13"/>
        <v>0</v>
      </c>
      <c r="BC36" s="122">
        <f t="shared" si="14"/>
        <v>0</v>
      </c>
      <c r="BD36" s="122">
        <f t="shared" si="15"/>
        <v>0</v>
      </c>
      <c r="BE36" s="122">
        <f t="shared" si="16"/>
        <v>0</v>
      </c>
      <c r="CZ36" s="122">
        <v>1.05758</v>
      </c>
    </row>
    <row r="37" spans="1:104" s="122" customFormat="1" x14ac:dyDescent="0.2">
      <c r="A37" s="146"/>
      <c r="B37" s="147" t="s">
        <v>68</v>
      </c>
      <c r="C37" s="148" t="str">
        <f>CONCATENATE(B32," ",C32)</f>
        <v>3 Svislé a kompletní konstrukce</v>
      </c>
      <c r="D37" s="146"/>
      <c r="E37" s="149"/>
      <c r="F37" s="149"/>
      <c r="G37" s="150">
        <f>SUM(G32:G36)</f>
        <v>0</v>
      </c>
      <c r="O37" s="222">
        <v>4</v>
      </c>
      <c r="BA37" s="227">
        <f>SUM(BA32:BA36)</f>
        <v>0</v>
      </c>
      <c r="BB37" s="227">
        <f>SUM(BB32:BB36)</f>
        <v>0</v>
      </c>
      <c r="BC37" s="227">
        <f>SUM(BC32:BC36)</f>
        <v>0</v>
      </c>
      <c r="BD37" s="227">
        <f>SUM(BD32:BD36)</f>
        <v>0</v>
      </c>
      <c r="BE37" s="227">
        <f>SUM(BE32:BE36)</f>
        <v>0</v>
      </c>
    </row>
    <row r="38" spans="1:104" s="122" customFormat="1" x14ac:dyDescent="0.2">
      <c r="A38" s="133" t="s">
        <v>65</v>
      </c>
      <c r="B38" s="134" t="s">
        <v>108</v>
      </c>
      <c r="C38" s="135" t="s">
        <v>109</v>
      </c>
      <c r="D38" s="136"/>
      <c r="E38" s="137"/>
      <c r="F38" s="137"/>
      <c r="G38" s="138"/>
      <c r="H38" s="228"/>
      <c r="I38" s="228"/>
      <c r="O38" s="222">
        <v>1</v>
      </c>
    </row>
    <row r="39" spans="1:104" s="122" customFormat="1" x14ac:dyDescent="0.2">
      <c r="A39" s="141">
        <v>26</v>
      </c>
      <c r="B39" s="142" t="s">
        <v>110</v>
      </c>
      <c r="C39" s="173" t="s">
        <v>111</v>
      </c>
      <c r="D39" s="143" t="s">
        <v>80</v>
      </c>
      <c r="E39" s="177">
        <v>13.09</v>
      </c>
      <c r="F39" s="144"/>
      <c r="G39" s="145">
        <f>E39*F39</f>
        <v>0</v>
      </c>
      <c r="O39" s="222">
        <v>2</v>
      </c>
      <c r="AA39" s="122">
        <v>12</v>
      </c>
      <c r="AB39" s="122">
        <v>0</v>
      </c>
      <c r="AC39" s="122">
        <v>28</v>
      </c>
      <c r="AZ39" s="122">
        <v>1</v>
      </c>
      <c r="BA39" s="122">
        <f>IF(AZ39=1,G39,0)</f>
        <v>0</v>
      </c>
      <c r="BB39" s="122">
        <f>IF(AZ39=2,G39,0)</f>
        <v>0</v>
      </c>
      <c r="BC39" s="122">
        <f>IF(AZ39=3,G39,0)</f>
        <v>0</v>
      </c>
      <c r="BD39" s="122">
        <f>IF(AZ39=4,G39,0)</f>
        <v>0</v>
      </c>
      <c r="BE39" s="122">
        <f>IF(AZ39=5,G39,0)</f>
        <v>0</v>
      </c>
      <c r="CZ39" s="122">
        <v>0.2024</v>
      </c>
    </row>
    <row r="40" spans="1:104" s="122" customFormat="1" x14ac:dyDescent="0.2">
      <c r="A40" s="146"/>
      <c r="B40" s="147" t="s">
        <v>68</v>
      </c>
      <c r="C40" s="148" t="str">
        <f>CONCATENATE(B38," ",C38)</f>
        <v>5 Komunikace</v>
      </c>
      <c r="D40" s="146"/>
      <c r="E40" s="149"/>
      <c r="F40" s="149"/>
      <c r="G40" s="150">
        <f>SUM(G38:G39)</f>
        <v>0</v>
      </c>
      <c r="O40" s="222">
        <v>4</v>
      </c>
      <c r="BA40" s="227">
        <f>SUM(BA38:BA39)</f>
        <v>0</v>
      </c>
      <c r="BB40" s="227">
        <f>SUM(BB38:BB39)</f>
        <v>0</v>
      </c>
      <c r="BC40" s="227">
        <f>SUM(BC38:BC39)</f>
        <v>0</v>
      </c>
      <c r="BD40" s="227">
        <f>SUM(BD38:BD39)</f>
        <v>0</v>
      </c>
      <c r="BE40" s="227">
        <f>SUM(BE38:BE39)</f>
        <v>0</v>
      </c>
    </row>
    <row r="41" spans="1:104" s="122" customFormat="1" x14ac:dyDescent="0.2">
      <c r="A41" s="133" t="s">
        <v>65</v>
      </c>
      <c r="B41" s="134" t="s">
        <v>112</v>
      </c>
      <c r="C41" s="135" t="s">
        <v>113</v>
      </c>
      <c r="D41" s="136"/>
      <c r="E41" s="137"/>
      <c r="F41" s="137"/>
      <c r="G41" s="138"/>
      <c r="H41" s="228"/>
      <c r="I41" s="228"/>
      <c r="O41" s="222">
        <v>1</v>
      </c>
    </row>
    <row r="42" spans="1:104" s="122" customFormat="1" x14ac:dyDescent="0.2">
      <c r="A42" s="141">
        <v>27</v>
      </c>
      <c r="B42" s="142" t="s">
        <v>114</v>
      </c>
      <c r="C42" s="173" t="s">
        <v>115</v>
      </c>
      <c r="D42" s="143" t="s">
        <v>116</v>
      </c>
      <c r="E42" s="144">
        <v>26</v>
      </c>
      <c r="F42" s="144"/>
      <c r="G42" s="145">
        <f>E42*F42</f>
        <v>0</v>
      </c>
      <c r="O42" s="222">
        <v>2</v>
      </c>
      <c r="AA42" s="122">
        <v>12</v>
      </c>
      <c r="AB42" s="122">
        <v>0</v>
      </c>
      <c r="AC42" s="122">
        <v>32</v>
      </c>
      <c r="AZ42" s="122">
        <v>1</v>
      </c>
      <c r="BA42" s="122">
        <f>IF(AZ42=1,G42,0)</f>
        <v>0</v>
      </c>
      <c r="BB42" s="122">
        <f>IF(AZ42=2,G42,0)</f>
        <v>0</v>
      </c>
      <c r="BC42" s="122">
        <f>IF(AZ42=3,G42,0)</f>
        <v>0</v>
      </c>
      <c r="BD42" s="122">
        <f>IF(AZ42=4,G42,0)</f>
        <v>0</v>
      </c>
      <c r="BE42" s="122">
        <f>IF(AZ42=5,G42,0)</f>
        <v>0</v>
      </c>
      <c r="CZ42" s="122">
        <v>0</v>
      </c>
    </row>
    <row r="43" spans="1:104" s="122" customFormat="1" ht="22.5" x14ac:dyDescent="0.2">
      <c r="A43" s="141">
        <v>28</v>
      </c>
      <c r="B43" s="142" t="s">
        <v>93</v>
      </c>
      <c r="C43" s="173" t="s">
        <v>130</v>
      </c>
      <c r="D43" s="143" t="s">
        <v>116</v>
      </c>
      <c r="E43" s="144">
        <v>26</v>
      </c>
      <c r="F43" s="144"/>
      <c r="G43" s="145">
        <f>E43*F43</f>
        <v>0</v>
      </c>
      <c r="O43" s="222">
        <v>2</v>
      </c>
      <c r="AA43" s="122">
        <v>12</v>
      </c>
      <c r="AB43" s="122">
        <v>0</v>
      </c>
      <c r="AC43" s="122">
        <v>33</v>
      </c>
      <c r="AZ43" s="122">
        <v>1</v>
      </c>
      <c r="BA43" s="122">
        <f>IF(AZ43=1,G43,0)</f>
        <v>0</v>
      </c>
      <c r="BB43" s="122">
        <f>IF(AZ43=2,G43,0)</f>
        <v>0</v>
      </c>
      <c r="BC43" s="122">
        <f>IF(AZ43=3,G43,0)</f>
        <v>0</v>
      </c>
      <c r="BD43" s="122">
        <f>IF(AZ43=4,G43,0)</f>
        <v>0</v>
      </c>
      <c r="BE43" s="122">
        <f>IF(AZ43=5,G43,0)</f>
        <v>0</v>
      </c>
      <c r="CZ43" s="122">
        <v>0</v>
      </c>
    </row>
    <row r="44" spans="1:104" s="122" customFormat="1" x14ac:dyDescent="0.2">
      <c r="A44" s="146"/>
      <c r="B44" s="147" t="s">
        <v>68</v>
      </c>
      <c r="C44" s="148" t="str">
        <f>CONCATENATE(B41," ",C41)</f>
        <v>8 Trubní vedení</v>
      </c>
      <c r="D44" s="146"/>
      <c r="E44" s="149"/>
      <c r="F44" s="149"/>
      <c r="G44" s="150">
        <f>SUM(G41:G43)</f>
        <v>0</v>
      </c>
      <c r="O44" s="222">
        <v>4</v>
      </c>
      <c r="BA44" s="227">
        <f>SUM(BA41:BA43)</f>
        <v>0</v>
      </c>
      <c r="BB44" s="227">
        <f>SUM(BB41:BB43)</f>
        <v>0</v>
      </c>
      <c r="BC44" s="227">
        <f>SUM(BC41:BC43)</f>
        <v>0</v>
      </c>
      <c r="BD44" s="227">
        <f>SUM(BD41:BD43)</f>
        <v>0</v>
      </c>
      <c r="BE44" s="227">
        <f>SUM(BE41:BE43)</f>
        <v>0</v>
      </c>
    </row>
    <row r="45" spans="1:104" s="122" customFormat="1" x14ac:dyDescent="0.2">
      <c r="A45" s="133" t="s">
        <v>65</v>
      </c>
      <c r="B45" s="134" t="s">
        <v>117</v>
      </c>
      <c r="C45" s="135" t="s">
        <v>118</v>
      </c>
      <c r="D45" s="136"/>
      <c r="E45" s="137"/>
      <c r="F45" s="137"/>
      <c r="G45" s="138"/>
      <c r="H45" s="228"/>
      <c r="I45" s="228"/>
      <c r="O45" s="222">
        <v>1</v>
      </c>
    </row>
    <row r="46" spans="1:104" s="122" customFormat="1" x14ac:dyDescent="0.2">
      <c r="A46" s="141">
        <v>29</v>
      </c>
      <c r="B46" s="142" t="s">
        <v>119</v>
      </c>
      <c r="C46" s="173" t="s">
        <v>120</v>
      </c>
      <c r="D46" s="143" t="s">
        <v>101</v>
      </c>
      <c r="E46" s="144">
        <v>120.45</v>
      </c>
      <c r="F46" s="144"/>
      <c r="G46" s="145">
        <f>E46*F46</f>
        <v>0</v>
      </c>
      <c r="O46" s="222">
        <v>2</v>
      </c>
      <c r="AA46" s="122">
        <v>12</v>
      </c>
      <c r="AB46" s="122">
        <v>0</v>
      </c>
      <c r="AC46" s="122">
        <v>34</v>
      </c>
      <c r="AZ46" s="122">
        <v>1</v>
      </c>
      <c r="BA46" s="122">
        <f>IF(AZ46=1,G46,0)</f>
        <v>0</v>
      </c>
      <c r="BB46" s="122">
        <f>IF(AZ46=2,G46,0)</f>
        <v>0</v>
      </c>
      <c r="BC46" s="122">
        <f>IF(AZ46=3,G46,0)</f>
        <v>0</v>
      </c>
      <c r="BD46" s="122">
        <f>IF(AZ46=4,G46,0)</f>
        <v>0</v>
      </c>
      <c r="BE46" s="122">
        <f>IF(AZ46=5,G46,0)</f>
        <v>0</v>
      </c>
      <c r="CZ46" s="122">
        <v>0</v>
      </c>
    </row>
    <row r="47" spans="1:104" s="122" customFormat="1" x14ac:dyDescent="0.2">
      <c r="A47" s="146"/>
      <c r="B47" s="147" t="s">
        <v>68</v>
      </c>
      <c r="C47" s="148" t="str">
        <f>CONCATENATE(B45," ",C45)</f>
        <v>99 Staveništní přesun hmot</v>
      </c>
      <c r="D47" s="146"/>
      <c r="E47" s="149"/>
      <c r="F47" s="149"/>
      <c r="G47" s="150">
        <f>SUM(G45:G46)</f>
        <v>0</v>
      </c>
      <c r="O47" s="222">
        <v>4</v>
      </c>
      <c r="BA47" s="227">
        <f>SUM(BA45:BA46)</f>
        <v>0</v>
      </c>
      <c r="BB47" s="227">
        <f>SUM(BB45:BB46)</f>
        <v>0</v>
      </c>
      <c r="BC47" s="227">
        <f>SUM(BC45:BC46)</f>
        <v>0</v>
      </c>
      <c r="BD47" s="227">
        <f>SUM(BD45:BD46)</f>
        <v>0</v>
      </c>
      <c r="BE47" s="227">
        <f>SUM(BE45:BE46)</f>
        <v>0</v>
      </c>
    </row>
    <row r="48" spans="1:104" s="122" customFormat="1" x14ac:dyDescent="0.2"/>
    <row r="49" spans="5:5" s="122" customFormat="1" x14ac:dyDescent="0.2"/>
    <row r="50" spans="5:5" x14ac:dyDescent="0.2">
      <c r="E50" s="121"/>
    </row>
    <row r="51" spans="5:5" x14ac:dyDescent="0.2">
      <c r="E51" s="121"/>
    </row>
    <row r="52" spans="5:5" x14ac:dyDescent="0.2">
      <c r="E52" s="121"/>
    </row>
    <row r="53" spans="5:5" x14ac:dyDescent="0.2">
      <c r="E53" s="121"/>
    </row>
    <row r="54" spans="5:5" x14ac:dyDescent="0.2">
      <c r="E54" s="121"/>
    </row>
    <row r="55" spans="5:5" x14ac:dyDescent="0.2">
      <c r="E55" s="121"/>
    </row>
    <row r="56" spans="5:5" x14ac:dyDescent="0.2">
      <c r="E56" s="121"/>
    </row>
    <row r="57" spans="5:5" x14ac:dyDescent="0.2">
      <c r="E57" s="121"/>
    </row>
    <row r="58" spans="5:5" x14ac:dyDescent="0.2">
      <c r="E58" s="121"/>
    </row>
    <row r="59" spans="5:5" x14ac:dyDescent="0.2">
      <c r="E59" s="121"/>
    </row>
    <row r="60" spans="5:5" x14ac:dyDescent="0.2">
      <c r="E60" s="121"/>
    </row>
    <row r="61" spans="5:5" x14ac:dyDescent="0.2">
      <c r="E61" s="121"/>
    </row>
    <row r="62" spans="5:5" x14ac:dyDescent="0.2">
      <c r="E62" s="121"/>
    </row>
    <row r="63" spans="5:5" x14ac:dyDescent="0.2">
      <c r="E63" s="121"/>
    </row>
    <row r="64" spans="5:5" x14ac:dyDescent="0.2">
      <c r="E64" s="121"/>
    </row>
    <row r="65" spans="1:7" x14ac:dyDescent="0.2">
      <c r="E65" s="121"/>
    </row>
    <row r="66" spans="1:7" x14ac:dyDescent="0.2">
      <c r="E66" s="121"/>
    </row>
    <row r="67" spans="1:7" x14ac:dyDescent="0.2">
      <c r="E67" s="121"/>
    </row>
    <row r="68" spans="1:7" x14ac:dyDescent="0.2">
      <c r="E68" s="121"/>
    </row>
    <row r="69" spans="1:7" x14ac:dyDescent="0.2">
      <c r="E69" s="121"/>
    </row>
    <row r="70" spans="1:7" x14ac:dyDescent="0.2">
      <c r="E70" s="121"/>
    </row>
    <row r="71" spans="1:7" x14ac:dyDescent="0.2">
      <c r="A71" s="151"/>
      <c r="B71" s="151"/>
      <c r="C71" s="151"/>
      <c r="D71" s="151"/>
      <c r="E71" s="151"/>
      <c r="F71" s="151"/>
      <c r="G71" s="151"/>
    </row>
    <row r="72" spans="1:7" x14ac:dyDescent="0.2">
      <c r="A72" s="151"/>
      <c r="B72" s="151"/>
      <c r="C72" s="151"/>
      <c r="D72" s="151"/>
      <c r="E72" s="151"/>
      <c r="F72" s="151"/>
      <c r="G72" s="151"/>
    </row>
    <row r="73" spans="1:7" x14ac:dyDescent="0.2">
      <c r="A73" s="151"/>
      <c r="B73" s="151"/>
      <c r="C73" s="151"/>
      <c r="D73" s="151"/>
      <c r="E73" s="151"/>
      <c r="F73" s="151"/>
      <c r="G73" s="151"/>
    </row>
    <row r="74" spans="1:7" x14ac:dyDescent="0.2">
      <c r="A74" s="151"/>
      <c r="B74" s="151"/>
      <c r="C74" s="151"/>
      <c r="D74" s="151"/>
      <c r="E74" s="151"/>
      <c r="F74" s="151"/>
      <c r="G74" s="151"/>
    </row>
    <row r="75" spans="1:7" x14ac:dyDescent="0.2">
      <c r="E75" s="121"/>
    </row>
    <row r="76" spans="1:7" x14ac:dyDescent="0.2">
      <c r="E76" s="121"/>
    </row>
    <row r="77" spans="1:7" x14ac:dyDescent="0.2">
      <c r="E77" s="121"/>
    </row>
    <row r="78" spans="1:7" x14ac:dyDescent="0.2">
      <c r="E78" s="121"/>
    </row>
    <row r="79" spans="1:7" x14ac:dyDescent="0.2">
      <c r="E79" s="121"/>
    </row>
    <row r="80" spans="1:7" x14ac:dyDescent="0.2">
      <c r="E80" s="121"/>
    </row>
    <row r="81" spans="5:5" x14ac:dyDescent="0.2">
      <c r="E81" s="121"/>
    </row>
    <row r="82" spans="5:5" x14ac:dyDescent="0.2">
      <c r="E82" s="121"/>
    </row>
    <row r="83" spans="5:5" x14ac:dyDescent="0.2">
      <c r="E83" s="121"/>
    </row>
    <row r="84" spans="5:5" x14ac:dyDescent="0.2">
      <c r="E84" s="121"/>
    </row>
    <row r="85" spans="5:5" x14ac:dyDescent="0.2">
      <c r="E85" s="121"/>
    </row>
    <row r="86" spans="5:5" x14ac:dyDescent="0.2">
      <c r="E86" s="121"/>
    </row>
    <row r="87" spans="5:5" x14ac:dyDescent="0.2">
      <c r="E87" s="121"/>
    </row>
    <row r="88" spans="5:5" x14ac:dyDescent="0.2">
      <c r="E88" s="121"/>
    </row>
    <row r="89" spans="5:5" x14ac:dyDescent="0.2">
      <c r="E89" s="121"/>
    </row>
    <row r="90" spans="5:5" x14ac:dyDescent="0.2">
      <c r="E90" s="121"/>
    </row>
    <row r="91" spans="5:5" x14ac:dyDescent="0.2">
      <c r="E91" s="121"/>
    </row>
    <row r="92" spans="5:5" x14ac:dyDescent="0.2">
      <c r="E92" s="121"/>
    </row>
    <row r="93" spans="5:5" x14ac:dyDescent="0.2">
      <c r="E93" s="121"/>
    </row>
    <row r="94" spans="5:5" x14ac:dyDescent="0.2">
      <c r="E94" s="121"/>
    </row>
    <row r="95" spans="5:5" x14ac:dyDescent="0.2">
      <c r="E95" s="121"/>
    </row>
    <row r="96" spans="5:5" x14ac:dyDescent="0.2">
      <c r="E96" s="121"/>
    </row>
    <row r="97" spans="1:7" x14ac:dyDescent="0.2">
      <c r="E97" s="121"/>
    </row>
    <row r="98" spans="1:7" x14ac:dyDescent="0.2">
      <c r="E98" s="121"/>
    </row>
    <row r="99" spans="1:7" x14ac:dyDescent="0.2">
      <c r="E99" s="121"/>
    </row>
    <row r="100" spans="1:7" x14ac:dyDescent="0.2">
      <c r="E100" s="121"/>
    </row>
    <row r="101" spans="1:7" x14ac:dyDescent="0.2">
      <c r="E101" s="121"/>
    </row>
    <row r="102" spans="1:7" x14ac:dyDescent="0.2">
      <c r="E102" s="121"/>
    </row>
    <row r="103" spans="1:7" x14ac:dyDescent="0.2">
      <c r="E103" s="121"/>
    </row>
    <row r="104" spans="1:7" x14ac:dyDescent="0.2">
      <c r="E104" s="121"/>
    </row>
    <row r="105" spans="1:7" x14ac:dyDescent="0.2">
      <c r="E105" s="121"/>
    </row>
    <row r="106" spans="1:7" x14ac:dyDescent="0.2">
      <c r="A106" s="152"/>
      <c r="B106" s="152"/>
    </row>
    <row r="107" spans="1:7" x14ac:dyDescent="0.2">
      <c r="A107" s="151"/>
      <c r="B107" s="151"/>
      <c r="C107" s="154"/>
      <c r="D107" s="154"/>
      <c r="E107" s="155"/>
      <c r="F107" s="154"/>
      <c r="G107" s="156"/>
    </row>
    <row r="108" spans="1:7" x14ac:dyDescent="0.2">
      <c r="A108" s="157"/>
      <c r="B108" s="157"/>
      <c r="C108" s="151"/>
      <c r="D108" s="151"/>
      <c r="E108" s="158"/>
      <c r="F108" s="151"/>
      <c r="G108" s="151"/>
    </row>
    <row r="109" spans="1:7" x14ac:dyDescent="0.2">
      <c r="A109" s="151"/>
      <c r="B109" s="151"/>
      <c r="C109" s="151"/>
      <c r="D109" s="151"/>
      <c r="E109" s="158"/>
      <c r="F109" s="151"/>
      <c r="G109" s="151"/>
    </row>
    <row r="110" spans="1:7" x14ac:dyDescent="0.2">
      <c r="A110" s="151"/>
      <c r="B110" s="151"/>
      <c r="C110" s="151"/>
      <c r="D110" s="151"/>
      <c r="E110" s="158"/>
      <c r="F110" s="151"/>
      <c r="G110" s="151"/>
    </row>
    <row r="111" spans="1:7" x14ac:dyDescent="0.2">
      <c r="A111" s="151"/>
      <c r="B111" s="151"/>
      <c r="C111" s="151"/>
      <c r="D111" s="151"/>
      <c r="E111" s="158"/>
      <c r="F111" s="151"/>
      <c r="G111" s="151"/>
    </row>
    <row r="112" spans="1:7" x14ac:dyDescent="0.2">
      <c r="A112" s="151"/>
      <c r="B112" s="151"/>
      <c r="C112" s="151"/>
      <c r="D112" s="151"/>
      <c r="E112" s="158"/>
      <c r="F112" s="151"/>
      <c r="G112" s="151"/>
    </row>
    <row r="113" spans="1:7" x14ac:dyDescent="0.2">
      <c r="A113" s="151"/>
      <c r="B113" s="151"/>
      <c r="C113" s="151"/>
      <c r="D113" s="151"/>
      <c r="E113" s="158"/>
      <c r="F113" s="151"/>
      <c r="G113" s="151"/>
    </row>
    <row r="114" spans="1:7" x14ac:dyDescent="0.2">
      <c r="A114" s="151"/>
      <c r="B114" s="151"/>
      <c r="C114" s="151"/>
      <c r="D114" s="151"/>
      <c r="E114" s="158"/>
      <c r="F114" s="151"/>
      <c r="G114" s="151"/>
    </row>
    <row r="115" spans="1:7" x14ac:dyDescent="0.2">
      <c r="A115" s="151"/>
      <c r="B115" s="151"/>
      <c r="C115" s="151"/>
      <c r="D115" s="151"/>
      <c r="E115" s="158"/>
      <c r="F115" s="151"/>
      <c r="G115" s="151"/>
    </row>
    <row r="116" spans="1:7" x14ac:dyDescent="0.2">
      <c r="A116" s="151"/>
      <c r="B116" s="151"/>
      <c r="C116" s="151"/>
      <c r="D116" s="151"/>
      <c r="E116" s="158"/>
      <c r="F116" s="151"/>
      <c r="G116" s="151"/>
    </row>
    <row r="117" spans="1:7" x14ac:dyDescent="0.2">
      <c r="A117" s="151"/>
      <c r="B117" s="151"/>
      <c r="C117" s="151"/>
      <c r="D117" s="151"/>
      <c r="E117" s="158"/>
      <c r="F117" s="151"/>
      <c r="G117" s="151"/>
    </row>
    <row r="118" spans="1:7" x14ac:dyDescent="0.2">
      <c r="A118" s="151"/>
      <c r="B118" s="151"/>
      <c r="C118" s="151"/>
      <c r="D118" s="151"/>
      <c r="E118" s="158"/>
      <c r="F118" s="151"/>
      <c r="G118" s="151"/>
    </row>
    <row r="119" spans="1:7" x14ac:dyDescent="0.2">
      <c r="A119" s="151"/>
      <c r="B119" s="151"/>
      <c r="C119" s="151"/>
      <c r="D119" s="151"/>
      <c r="E119" s="158"/>
      <c r="F119" s="151"/>
      <c r="G119" s="151"/>
    </row>
    <row r="120" spans="1:7" x14ac:dyDescent="0.2">
      <c r="A120" s="151"/>
      <c r="B120" s="151"/>
      <c r="C120" s="151"/>
      <c r="D120" s="151"/>
      <c r="E120" s="158"/>
      <c r="F120" s="151"/>
      <c r="G120" s="151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20"/>
  <sheetViews>
    <sheetView showGridLines="0" showZeros="0" topLeftCell="A28" zoomScaleNormal="100" workbookViewId="0">
      <selection activeCell="K14" sqref="K14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3" customWidth="1"/>
    <col min="6" max="6" width="9.85546875" style="121" customWidth="1"/>
    <col min="7" max="7" width="16" style="121" customWidth="1"/>
    <col min="8" max="16384" width="9.140625" style="121"/>
  </cols>
  <sheetData>
    <row r="1" spans="1:104" ht="15.75" x14ac:dyDescent="0.25">
      <c r="A1" s="202" t="s">
        <v>57</v>
      </c>
      <c r="B1" s="202"/>
      <c r="C1" s="202"/>
      <c r="D1" s="202"/>
      <c r="E1" s="202"/>
      <c r="F1" s="202"/>
      <c r="G1" s="202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203" t="s">
        <v>5</v>
      </c>
      <c r="B3" s="204"/>
      <c r="C3" s="164" t="str">
        <f>CONCATENATE(cislostavby," ",nazevstavby)</f>
        <v xml:space="preserve"> Sběrný dvůr odpadu - Jedovnice, Stavba</v>
      </c>
      <c r="D3" s="165"/>
      <c r="E3" s="166"/>
      <c r="F3" s="167">
        <f>Rekapitulace!H1</f>
        <v>0</v>
      </c>
      <c r="G3" s="168"/>
    </row>
    <row r="4" spans="1:104" ht="15.75" thickBot="1" x14ac:dyDescent="0.25">
      <c r="A4" s="205" t="s">
        <v>1</v>
      </c>
      <c r="B4" s="206"/>
      <c r="C4" s="169" t="str">
        <f>CONCATENATE(cisloobjektu," ",nazevobjektu)</f>
        <v xml:space="preserve"> So-10 - hrubé terénní úpravy</v>
      </c>
      <c r="D4" s="170"/>
      <c r="E4" s="207"/>
      <c r="F4" s="207"/>
      <c r="G4" s="208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211" t="s">
        <v>131</v>
      </c>
      <c r="G6" s="212"/>
    </row>
    <row r="7" spans="1:104" x14ac:dyDescent="0.2">
      <c r="A7" s="133" t="s">
        <v>65</v>
      </c>
      <c r="B7" s="134" t="s">
        <v>66</v>
      </c>
      <c r="C7" s="135" t="s">
        <v>67</v>
      </c>
      <c r="D7" s="136"/>
      <c r="E7" s="176"/>
      <c r="F7" s="209"/>
      <c r="G7" s="210"/>
      <c r="H7" s="139"/>
      <c r="I7" s="139"/>
      <c r="O7" s="140">
        <v>1</v>
      </c>
    </row>
    <row r="8" spans="1:104" s="219" customFormat="1" ht="21" customHeight="1" x14ac:dyDescent="0.2">
      <c r="A8" s="171">
        <v>1</v>
      </c>
      <c r="B8" s="142" t="s">
        <v>139</v>
      </c>
      <c r="C8" s="173" t="s">
        <v>140</v>
      </c>
      <c r="D8" s="215" t="s">
        <v>72</v>
      </c>
      <c r="E8" s="216">
        <v>337.6</v>
      </c>
      <c r="F8" s="217" t="s">
        <v>141</v>
      </c>
      <c r="G8" s="218"/>
      <c r="AA8" s="219">
        <v>1</v>
      </c>
      <c r="AB8" s="219">
        <v>1</v>
      </c>
      <c r="AC8" s="219">
        <v>1</v>
      </c>
      <c r="AZ8" s="219">
        <v>1</v>
      </c>
      <c r="BA8" s="219">
        <f t="shared" ref="BA8" si="0">IF(AZ8=1,G8,0)</f>
        <v>0</v>
      </c>
      <c r="BB8" s="219">
        <f t="shared" ref="BB8" si="1">IF(AZ8=2,G8,0)</f>
        <v>0</v>
      </c>
      <c r="BC8" s="219">
        <f t="shared" ref="BC8" si="2">IF(AZ8=3,G8,0)</f>
        <v>0</v>
      </c>
      <c r="BD8" s="219">
        <f t="shared" ref="BD8" si="3">IF(AZ8=4,G8,0)</f>
        <v>0</v>
      </c>
      <c r="BE8" s="219">
        <f t="shared" ref="BE8" si="4">IF(AZ8=5,G8,0)</f>
        <v>0</v>
      </c>
      <c r="CZ8" s="219">
        <v>0</v>
      </c>
    </row>
    <row r="9" spans="1:104" s="122" customFormat="1" ht="19.5" customHeight="1" x14ac:dyDescent="0.2">
      <c r="A9" s="171">
        <v>2</v>
      </c>
      <c r="B9" s="172" t="s">
        <v>71</v>
      </c>
      <c r="C9" s="173" t="s">
        <v>132</v>
      </c>
      <c r="D9" s="143" t="s">
        <v>72</v>
      </c>
      <c r="E9" s="177">
        <v>602.41999999999996</v>
      </c>
      <c r="F9" s="220" t="s">
        <v>163</v>
      </c>
      <c r="G9" s="221" t="e">
        <f t="shared" ref="G9:G26" si="5">E9*F9</f>
        <v>#VALUE!</v>
      </c>
      <c r="O9" s="222">
        <v>2</v>
      </c>
      <c r="AA9" s="122">
        <v>12</v>
      </c>
      <c r="AB9" s="122">
        <v>0</v>
      </c>
      <c r="AC9" s="122">
        <v>1</v>
      </c>
      <c r="AZ9" s="122">
        <v>1</v>
      </c>
      <c r="BA9" s="122" t="e">
        <f t="shared" ref="BA9:BA26" si="6">IF(AZ9=1,G9,0)</f>
        <v>#VALUE!</v>
      </c>
      <c r="BB9" s="122">
        <f t="shared" ref="BB9:BB26" si="7">IF(AZ9=2,G9,0)</f>
        <v>0</v>
      </c>
      <c r="BC9" s="122">
        <f t="shared" ref="BC9:BC26" si="8">IF(AZ9=3,G9,0)</f>
        <v>0</v>
      </c>
      <c r="BD9" s="122">
        <f t="shared" ref="BD9:BD26" si="9">IF(AZ9=4,G9,0)</f>
        <v>0</v>
      </c>
      <c r="BE9" s="122">
        <f t="shared" ref="BE9:BE26" si="10">IF(AZ9=5,G9,0)</f>
        <v>0</v>
      </c>
      <c r="CZ9" s="122">
        <v>0</v>
      </c>
    </row>
    <row r="10" spans="1:104" s="122" customFormat="1" ht="19.5" customHeight="1" x14ac:dyDescent="0.2">
      <c r="A10" s="141">
        <v>3</v>
      </c>
      <c r="B10" s="142" t="s">
        <v>73</v>
      </c>
      <c r="C10" s="173" t="s">
        <v>74</v>
      </c>
      <c r="D10" s="143" t="s">
        <v>72</v>
      </c>
      <c r="E10" s="177">
        <v>602.41999999999996</v>
      </c>
      <c r="F10" s="220" t="s">
        <v>163</v>
      </c>
      <c r="G10" s="221" t="e">
        <f t="shared" ref="G10" si="11">E10*F10</f>
        <v>#VALUE!</v>
      </c>
      <c r="O10" s="222">
        <v>2</v>
      </c>
      <c r="AA10" s="122">
        <v>12</v>
      </c>
      <c r="AB10" s="122">
        <v>0</v>
      </c>
      <c r="AC10" s="122">
        <v>2</v>
      </c>
      <c r="AZ10" s="122">
        <v>1</v>
      </c>
      <c r="BA10" s="122" t="e">
        <f t="shared" si="6"/>
        <v>#VALUE!</v>
      </c>
      <c r="BB10" s="122">
        <f t="shared" si="7"/>
        <v>0</v>
      </c>
      <c r="BC10" s="122">
        <f t="shared" si="8"/>
        <v>0</v>
      </c>
      <c r="BD10" s="122">
        <f t="shared" si="9"/>
        <v>0</v>
      </c>
      <c r="BE10" s="122">
        <f t="shared" si="10"/>
        <v>0</v>
      </c>
      <c r="CZ10" s="122">
        <v>0</v>
      </c>
    </row>
    <row r="11" spans="1:104" s="122" customFormat="1" ht="33" customHeight="1" x14ac:dyDescent="0.2">
      <c r="A11" s="171">
        <v>4</v>
      </c>
      <c r="B11" s="172" t="s">
        <v>75</v>
      </c>
      <c r="C11" s="173" t="s">
        <v>133</v>
      </c>
      <c r="D11" s="143" t="s">
        <v>72</v>
      </c>
      <c r="E11" s="177">
        <v>54.84</v>
      </c>
      <c r="F11" s="220" t="s">
        <v>138</v>
      </c>
      <c r="G11" s="221" t="e">
        <f t="shared" si="5"/>
        <v>#VALUE!</v>
      </c>
      <c r="O11" s="222">
        <v>2</v>
      </c>
      <c r="AA11" s="122">
        <v>12</v>
      </c>
      <c r="AB11" s="122">
        <v>0</v>
      </c>
      <c r="AC11" s="122">
        <v>3</v>
      </c>
      <c r="AZ11" s="122">
        <v>1</v>
      </c>
      <c r="BA11" s="122" t="e">
        <f t="shared" si="6"/>
        <v>#VALUE!</v>
      </c>
      <c r="BB11" s="122">
        <f t="shared" si="7"/>
        <v>0</v>
      </c>
      <c r="BC11" s="122">
        <f t="shared" si="8"/>
        <v>0</v>
      </c>
      <c r="BD11" s="122">
        <f t="shared" si="9"/>
        <v>0</v>
      </c>
      <c r="BE11" s="122">
        <f t="shared" si="10"/>
        <v>0</v>
      </c>
      <c r="CZ11" s="122">
        <v>0</v>
      </c>
    </row>
    <row r="12" spans="1:104" s="122" customFormat="1" ht="34.5" customHeight="1" x14ac:dyDescent="0.2">
      <c r="A12" s="141">
        <v>5</v>
      </c>
      <c r="B12" s="142" t="s">
        <v>76</v>
      </c>
      <c r="C12" s="173" t="s">
        <v>77</v>
      </c>
      <c r="D12" s="143" t="s">
        <v>72</v>
      </c>
      <c r="E12" s="177">
        <v>54.84</v>
      </c>
      <c r="F12" s="220" t="s">
        <v>138</v>
      </c>
      <c r="G12" s="221" t="e">
        <f t="shared" ref="G12" si="12">E12*F12</f>
        <v>#VALUE!</v>
      </c>
      <c r="O12" s="222">
        <v>2</v>
      </c>
      <c r="AA12" s="122">
        <v>12</v>
      </c>
      <c r="AB12" s="122">
        <v>0</v>
      </c>
      <c r="AC12" s="122">
        <v>4</v>
      </c>
      <c r="AZ12" s="122">
        <v>1</v>
      </c>
      <c r="BA12" s="122" t="e">
        <f t="shared" si="6"/>
        <v>#VALUE!</v>
      </c>
      <c r="BB12" s="122">
        <f t="shared" si="7"/>
        <v>0</v>
      </c>
      <c r="BC12" s="122">
        <f t="shared" si="8"/>
        <v>0</v>
      </c>
      <c r="BD12" s="122">
        <f t="shared" si="9"/>
        <v>0</v>
      </c>
      <c r="BE12" s="122">
        <f t="shared" si="10"/>
        <v>0</v>
      </c>
      <c r="CZ12" s="122">
        <v>0</v>
      </c>
    </row>
    <row r="13" spans="1:104" s="122" customFormat="1" x14ac:dyDescent="0.2">
      <c r="A13" s="171">
        <v>6</v>
      </c>
      <c r="B13" s="172" t="s">
        <v>78</v>
      </c>
      <c r="C13" s="173" t="s">
        <v>134</v>
      </c>
      <c r="D13" s="143" t="s">
        <v>72</v>
      </c>
      <c r="E13" s="177">
        <v>657.26</v>
      </c>
      <c r="F13" s="213" t="s">
        <v>164</v>
      </c>
      <c r="G13" s="223" t="e">
        <f t="shared" si="5"/>
        <v>#VALUE!</v>
      </c>
      <c r="O13" s="222">
        <v>2</v>
      </c>
      <c r="AA13" s="122">
        <v>12</v>
      </c>
      <c r="AB13" s="122">
        <v>0</v>
      </c>
      <c r="AC13" s="122">
        <v>5</v>
      </c>
      <c r="AZ13" s="122">
        <v>1</v>
      </c>
      <c r="BA13" s="122" t="e">
        <f t="shared" si="6"/>
        <v>#VALUE!</v>
      </c>
      <c r="BB13" s="122">
        <f t="shared" si="7"/>
        <v>0</v>
      </c>
      <c r="BC13" s="122">
        <f t="shared" si="8"/>
        <v>0</v>
      </c>
      <c r="BD13" s="122">
        <f t="shared" si="9"/>
        <v>0</v>
      </c>
      <c r="BE13" s="122">
        <f t="shared" si="10"/>
        <v>0</v>
      </c>
      <c r="CZ13" s="122">
        <v>0</v>
      </c>
    </row>
    <row r="14" spans="1:104" s="122" customFormat="1" ht="22.5" x14ac:dyDescent="0.2">
      <c r="A14" s="171">
        <v>7</v>
      </c>
      <c r="B14" s="172" t="s">
        <v>79</v>
      </c>
      <c r="C14" s="173" t="s">
        <v>124</v>
      </c>
      <c r="D14" s="143" t="s">
        <v>72</v>
      </c>
      <c r="E14" s="177">
        <v>657.26</v>
      </c>
      <c r="F14" s="213" t="str">
        <f>F13</f>
        <v>(602,42+54,84)</v>
      </c>
      <c r="G14" s="223" t="e">
        <f t="shared" si="5"/>
        <v>#VALUE!</v>
      </c>
      <c r="O14" s="222">
        <v>2</v>
      </c>
      <c r="AA14" s="122">
        <v>12</v>
      </c>
      <c r="AB14" s="122">
        <v>0</v>
      </c>
      <c r="AC14" s="122">
        <v>6</v>
      </c>
      <c r="AZ14" s="122">
        <v>1</v>
      </c>
      <c r="BA14" s="122" t="e">
        <f t="shared" si="6"/>
        <v>#VALUE!</v>
      </c>
      <c r="BB14" s="122">
        <f t="shared" si="7"/>
        <v>0</v>
      </c>
      <c r="BC14" s="122">
        <f t="shared" si="8"/>
        <v>0</v>
      </c>
      <c r="BD14" s="122">
        <f t="shared" si="9"/>
        <v>0</v>
      </c>
      <c r="BE14" s="122">
        <f t="shared" si="10"/>
        <v>0</v>
      </c>
      <c r="CZ14" s="122">
        <v>0</v>
      </c>
    </row>
    <row r="15" spans="1:104" s="122" customFormat="1" ht="22.5" customHeight="1" x14ac:dyDescent="0.2">
      <c r="A15" s="171">
        <v>8</v>
      </c>
      <c r="B15" s="172" t="s">
        <v>165</v>
      </c>
      <c r="C15" s="173" t="s">
        <v>166</v>
      </c>
      <c r="D15" s="143" t="s">
        <v>80</v>
      </c>
      <c r="E15" s="177">
        <v>1688</v>
      </c>
      <c r="F15" s="213" t="s">
        <v>160</v>
      </c>
      <c r="G15" s="224" t="e">
        <f t="shared" si="5"/>
        <v>#VALUE!</v>
      </c>
      <c r="O15" s="222">
        <v>2</v>
      </c>
      <c r="AA15" s="122">
        <v>12</v>
      </c>
      <c r="AB15" s="122">
        <v>0</v>
      </c>
      <c r="AC15" s="122">
        <v>7</v>
      </c>
      <c r="AZ15" s="122">
        <v>1</v>
      </c>
      <c r="BA15" s="122" t="e">
        <f t="shared" si="6"/>
        <v>#VALUE!</v>
      </c>
      <c r="BB15" s="122">
        <f t="shared" si="7"/>
        <v>0</v>
      </c>
      <c r="BC15" s="122">
        <f t="shared" si="8"/>
        <v>0</v>
      </c>
      <c r="BD15" s="122">
        <f t="shared" si="9"/>
        <v>0</v>
      </c>
      <c r="BE15" s="122">
        <f t="shared" si="10"/>
        <v>0</v>
      </c>
      <c r="CZ15" s="122">
        <v>0</v>
      </c>
    </row>
    <row r="16" spans="1:104" s="122" customFormat="1" ht="22.5" customHeight="1" x14ac:dyDescent="0.2">
      <c r="A16" s="141">
        <v>9</v>
      </c>
      <c r="B16" s="142" t="s">
        <v>158</v>
      </c>
      <c r="C16" s="173" t="s">
        <v>159</v>
      </c>
      <c r="D16" s="143" t="s">
        <v>80</v>
      </c>
      <c r="E16" s="177">
        <v>1688</v>
      </c>
      <c r="F16" s="213" t="s">
        <v>160</v>
      </c>
      <c r="G16" s="224" t="e">
        <f t="shared" ref="G16" si="13">E16*F16</f>
        <v>#VALUE!</v>
      </c>
      <c r="O16" s="222">
        <v>2</v>
      </c>
      <c r="AA16" s="122">
        <v>1</v>
      </c>
      <c r="AB16" s="122">
        <v>1</v>
      </c>
      <c r="AC16" s="122">
        <v>1</v>
      </c>
      <c r="AZ16" s="122">
        <v>1</v>
      </c>
      <c r="BA16" s="122" t="e">
        <f t="shared" si="6"/>
        <v>#VALUE!</v>
      </c>
      <c r="BB16" s="122">
        <f t="shared" si="7"/>
        <v>0</v>
      </c>
      <c r="BC16" s="122">
        <f t="shared" si="8"/>
        <v>0</v>
      </c>
      <c r="BD16" s="122">
        <f t="shared" si="9"/>
        <v>0</v>
      </c>
      <c r="BE16" s="122">
        <f t="shared" si="10"/>
        <v>0</v>
      </c>
      <c r="CZ16" s="122">
        <v>0</v>
      </c>
    </row>
    <row r="17" spans="1:104" s="122" customFormat="1" ht="30.75" customHeight="1" x14ac:dyDescent="0.2">
      <c r="A17" s="141">
        <v>10</v>
      </c>
      <c r="B17" s="142" t="s">
        <v>143</v>
      </c>
      <c r="C17" s="173" t="s">
        <v>142</v>
      </c>
      <c r="D17" s="143" t="s">
        <v>80</v>
      </c>
      <c r="E17" s="177">
        <v>622.12</v>
      </c>
      <c r="F17" s="220" t="s">
        <v>161</v>
      </c>
      <c r="G17" s="225" t="e">
        <f t="shared" ref="G17" si="14">E17*F17</f>
        <v>#VALUE!</v>
      </c>
      <c r="O17" s="222">
        <v>2</v>
      </c>
      <c r="AA17" s="122">
        <v>12</v>
      </c>
      <c r="AB17" s="122">
        <v>0</v>
      </c>
      <c r="AC17" s="122">
        <v>8</v>
      </c>
      <c r="AZ17" s="122">
        <v>1</v>
      </c>
      <c r="BA17" s="122" t="e">
        <f t="shared" si="6"/>
        <v>#VALUE!</v>
      </c>
      <c r="BB17" s="122">
        <f t="shared" si="7"/>
        <v>0</v>
      </c>
      <c r="BC17" s="122">
        <f t="shared" si="8"/>
        <v>0</v>
      </c>
      <c r="BD17" s="122">
        <f t="shared" si="9"/>
        <v>0</v>
      </c>
      <c r="BE17" s="122">
        <f t="shared" si="10"/>
        <v>0</v>
      </c>
      <c r="CZ17" s="122">
        <v>0</v>
      </c>
    </row>
    <row r="18" spans="1:104" s="122" customFormat="1" ht="27" customHeight="1" x14ac:dyDescent="0.2">
      <c r="A18" s="141">
        <v>11</v>
      </c>
      <c r="B18" s="142" t="s">
        <v>83</v>
      </c>
      <c r="C18" s="173" t="s">
        <v>135</v>
      </c>
      <c r="D18" s="143" t="s">
        <v>80</v>
      </c>
      <c r="E18" s="177">
        <v>622.12</v>
      </c>
      <c r="F18" s="220" t="s">
        <v>161</v>
      </c>
      <c r="G18" s="225" t="e">
        <f t="shared" ref="G18" si="15">E18*F18</f>
        <v>#VALUE!</v>
      </c>
      <c r="O18" s="222">
        <v>2</v>
      </c>
      <c r="AA18" s="122">
        <v>12</v>
      </c>
      <c r="AB18" s="122">
        <v>0</v>
      </c>
      <c r="AC18" s="122">
        <v>9</v>
      </c>
      <c r="AZ18" s="122">
        <v>1</v>
      </c>
      <c r="BA18" s="122" t="e">
        <f t="shared" si="6"/>
        <v>#VALUE!</v>
      </c>
      <c r="BB18" s="122">
        <f t="shared" si="7"/>
        <v>0</v>
      </c>
      <c r="BC18" s="122">
        <f t="shared" si="8"/>
        <v>0</v>
      </c>
      <c r="BD18" s="122">
        <f t="shared" si="9"/>
        <v>0</v>
      </c>
      <c r="BE18" s="122">
        <f t="shared" si="10"/>
        <v>0</v>
      </c>
      <c r="CZ18" s="122">
        <v>0</v>
      </c>
    </row>
    <row r="19" spans="1:104" s="122" customFormat="1" ht="15" customHeight="1" x14ac:dyDescent="0.2">
      <c r="A19" s="171">
        <v>12</v>
      </c>
      <c r="B19" s="172" t="s">
        <v>84</v>
      </c>
      <c r="C19" s="173" t="s">
        <v>144</v>
      </c>
      <c r="D19" s="143" t="s">
        <v>85</v>
      </c>
      <c r="E19" s="177">
        <v>10</v>
      </c>
      <c r="F19" s="213"/>
      <c r="G19" s="223">
        <f t="shared" si="5"/>
        <v>0</v>
      </c>
      <c r="O19" s="222">
        <v>2</v>
      </c>
      <c r="AA19" s="122">
        <v>12</v>
      </c>
      <c r="AB19" s="122">
        <v>0</v>
      </c>
      <c r="AC19" s="122">
        <v>10</v>
      </c>
      <c r="AZ19" s="122">
        <v>1</v>
      </c>
      <c r="BA19" s="122">
        <f t="shared" si="6"/>
        <v>0</v>
      </c>
      <c r="BB19" s="122">
        <f t="shared" si="7"/>
        <v>0</v>
      </c>
      <c r="BC19" s="122">
        <f t="shared" si="8"/>
        <v>0</v>
      </c>
      <c r="BD19" s="122">
        <f t="shared" si="9"/>
        <v>0</v>
      </c>
      <c r="BE19" s="122">
        <f t="shared" si="10"/>
        <v>0</v>
      </c>
      <c r="CZ19" s="122">
        <v>0</v>
      </c>
    </row>
    <row r="20" spans="1:104" s="122" customFormat="1" x14ac:dyDescent="0.2">
      <c r="A20" s="141">
        <v>13</v>
      </c>
      <c r="B20" s="142" t="s">
        <v>86</v>
      </c>
      <c r="C20" s="173" t="s">
        <v>87</v>
      </c>
      <c r="D20" s="143" t="s">
        <v>85</v>
      </c>
      <c r="E20" s="177">
        <v>10</v>
      </c>
      <c r="F20" s="213"/>
      <c r="G20" s="223">
        <f t="shared" si="5"/>
        <v>0</v>
      </c>
      <c r="O20" s="222">
        <v>2</v>
      </c>
      <c r="AA20" s="122">
        <v>12</v>
      </c>
      <c r="AB20" s="122">
        <v>0</v>
      </c>
      <c r="AC20" s="122">
        <v>11</v>
      </c>
      <c r="AZ20" s="122">
        <v>1</v>
      </c>
      <c r="BA20" s="122">
        <f t="shared" si="6"/>
        <v>0</v>
      </c>
      <c r="BB20" s="122">
        <f t="shared" si="7"/>
        <v>0</v>
      </c>
      <c r="BC20" s="122">
        <f t="shared" si="8"/>
        <v>0</v>
      </c>
      <c r="BD20" s="122">
        <f t="shared" si="9"/>
        <v>0</v>
      </c>
      <c r="BE20" s="122">
        <f t="shared" si="10"/>
        <v>0</v>
      </c>
      <c r="CZ20" s="122">
        <v>0</v>
      </c>
    </row>
    <row r="21" spans="1:104" s="122" customFormat="1" x14ac:dyDescent="0.2">
      <c r="A21" s="141">
        <v>14</v>
      </c>
      <c r="B21" s="142" t="s">
        <v>88</v>
      </c>
      <c r="C21" s="173" t="s">
        <v>89</v>
      </c>
      <c r="D21" s="143" t="s">
        <v>85</v>
      </c>
      <c r="E21" s="177">
        <v>20</v>
      </c>
      <c r="F21" s="213"/>
      <c r="G21" s="223">
        <f t="shared" si="5"/>
        <v>0</v>
      </c>
      <c r="O21" s="222">
        <v>2</v>
      </c>
      <c r="AA21" s="122">
        <v>12</v>
      </c>
      <c r="AB21" s="122">
        <v>0</v>
      </c>
      <c r="AC21" s="122">
        <v>12</v>
      </c>
      <c r="AZ21" s="122">
        <v>1</v>
      </c>
      <c r="BA21" s="122">
        <f t="shared" si="6"/>
        <v>0</v>
      </c>
      <c r="BB21" s="122">
        <f t="shared" si="7"/>
        <v>0</v>
      </c>
      <c r="BC21" s="122">
        <f t="shared" si="8"/>
        <v>0</v>
      </c>
      <c r="BD21" s="122">
        <f t="shared" si="9"/>
        <v>0</v>
      </c>
      <c r="BE21" s="122">
        <f t="shared" si="10"/>
        <v>0</v>
      </c>
      <c r="CZ21" s="122">
        <v>0</v>
      </c>
    </row>
    <row r="22" spans="1:104" s="122" customFormat="1" x14ac:dyDescent="0.2">
      <c r="A22" s="141">
        <v>15</v>
      </c>
      <c r="B22" s="142" t="s">
        <v>90</v>
      </c>
      <c r="C22" s="173" t="s">
        <v>91</v>
      </c>
      <c r="D22" s="143" t="s">
        <v>85</v>
      </c>
      <c r="E22" s="177">
        <v>10</v>
      </c>
      <c r="F22" s="213"/>
      <c r="G22" s="223">
        <f t="shared" si="5"/>
        <v>0</v>
      </c>
      <c r="O22" s="222">
        <v>2</v>
      </c>
      <c r="AA22" s="122">
        <v>12</v>
      </c>
      <c r="AB22" s="122">
        <v>0</v>
      </c>
      <c r="AC22" s="122">
        <v>13</v>
      </c>
      <c r="AZ22" s="122">
        <v>1</v>
      </c>
      <c r="BA22" s="122">
        <f t="shared" si="6"/>
        <v>0</v>
      </c>
      <c r="BB22" s="122">
        <f t="shared" si="7"/>
        <v>0</v>
      </c>
      <c r="BC22" s="122">
        <f t="shared" si="8"/>
        <v>0</v>
      </c>
      <c r="BD22" s="122">
        <f t="shared" si="9"/>
        <v>0</v>
      </c>
      <c r="BE22" s="122">
        <f t="shared" si="10"/>
        <v>0</v>
      </c>
      <c r="CZ22" s="122">
        <v>2.2000000000000001E-4</v>
      </c>
    </row>
    <row r="23" spans="1:104" s="122" customFormat="1" x14ac:dyDescent="0.2">
      <c r="A23" s="141">
        <v>16</v>
      </c>
      <c r="B23" s="142" t="s">
        <v>92</v>
      </c>
      <c r="C23" s="173" t="s">
        <v>129</v>
      </c>
      <c r="D23" s="143" t="s">
        <v>72</v>
      </c>
      <c r="E23" s="177">
        <v>6</v>
      </c>
      <c r="F23" s="213" t="s">
        <v>145</v>
      </c>
      <c r="G23" s="223" t="e">
        <f t="shared" si="5"/>
        <v>#VALUE!</v>
      </c>
      <c r="O23" s="222">
        <v>2</v>
      </c>
      <c r="AA23" s="122">
        <v>12</v>
      </c>
      <c r="AB23" s="122">
        <v>0</v>
      </c>
      <c r="AC23" s="122">
        <v>14</v>
      </c>
      <c r="AZ23" s="122">
        <v>1</v>
      </c>
      <c r="BA23" s="122" t="e">
        <f t="shared" si="6"/>
        <v>#VALUE!</v>
      </c>
      <c r="BB23" s="122">
        <f t="shared" si="7"/>
        <v>0</v>
      </c>
      <c r="BC23" s="122">
        <f t="shared" si="8"/>
        <v>0</v>
      </c>
      <c r="BD23" s="122">
        <f t="shared" si="9"/>
        <v>0</v>
      </c>
      <c r="BE23" s="122">
        <f t="shared" si="10"/>
        <v>0</v>
      </c>
      <c r="CZ23" s="122">
        <v>0</v>
      </c>
    </row>
    <row r="24" spans="1:104" s="122" customFormat="1" x14ac:dyDescent="0.2">
      <c r="A24" s="141">
        <v>17</v>
      </c>
      <c r="B24" s="142" t="s">
        <v>93</v>
      </c>
      <c r="C24" s="173" t="s">
        <v>94</v>
      </c>
      <c r="D24" s="143" t="s">
        <v>85</v>
      </c>
      <c r="E24" s="177">
        <v>10</v>
      </c>
      <c r="F24" s="213"/>
      <c r="G24" s="223">
        <f t="shared" si="5"/>
        <v>0</v>
      </c>
      <c r="O24" s="222">
        <v>2</v>
      </c>
      <c r="AA24" s="122">
        <v>12</v>
      </c>
      <c r="AB24" s="122">
        <v>0</v>
      </c>
      <c r="AC24" s="122">
        <v>15</v>
      </c>
      <c r="AZ24" s="122">
        <v>1</v>
      </c>
      <c r="BA24" s="122">
        <f t="shared" si="6"/>
        <v>0</v>
      </c>
      <c r="BB24" s="122">
        <f t="shared" si="7"/>
        <v>0</v>
      </c>
      <c r="BC24" s="122">
        <f t="shared" si="8"/>
        <v>0</v>
      </c>
      <c r="BD24" s="122">
        <f t="shared" si="9"/>
        <v>0</v>
      </c>
      <c r="BE24" s="122">
        <f t="shared" si="10"/>
        <v>0</v>
      </c>
      <c r="CZ24" s="122">
        <v>0</v>
      </c>
    </row>
    <row r="25" spans="1:104" s="122" customFormat="1" x14ac:dyDescent="0.2">
      <c r="A25" s="141">
        <v>18</v>
      </c>
      <c r="B25" s="142" t="s">
        <v>93</v>
      </c>
      <c r="C25" s="173" t="s">
        <v>95</v>
      </c>
      <c r="D25" s="143" t="s">
        <v>85</v>
      </c>
      <c r="E25" s="177">
        <v>10</v>
      </c>
      <c r="F25" s="213"/>
      <c r="G25" s="223">
        <f t="shared" si="5"/>
        <v>0</v>
      </c>
      <c r="O25" s="222">
        <v>2</v>
      </c>
      <c r="AA25" s="122">
        <v>12</v>
      </c>
      <c r="AB25" s="122">
        <v>0</v>
      </c>
      <c r="AC25" s="122">
        <v>16</v>
      </c>
      <c r="AZ25" s="122">
        <v>1</v>
      </c>
      <c r="BA25" s="122">
        <f t="shared" si="6"/>
        <v>0</v>
      </c>
      <c r="BB25" s="122">
        <f t="shared" si="7"/>
        <v>0</v>
      </c>
      <c r="BC25" s="122">
        <f t="shared" si="8"/>
        <v>0</v>
      </c>
      <c r="BD25" s="122">
        <f t="shared" si="9"/>
        <v>0</v>
      </c>
      <c r="BE25" s="122">
        <f t="shared" si="10"/>
        <v>0</v>
      </c>
      <c r="CZ25" s="122">
        <v>0</v>
      </c>
    </row>
    <row r="26" spans="1:104" s="122" customFormat="1" x14ac:dyDescent="0.2">
      <c r="A26" s="141">
        <v>19</v>
      </c>
      <c r="B26" s="142" t="s">
        <v>93</v>
      </c>
      <c r="C26" s="173" t="s">
        <v>96</v>
      </c>
      <c r="D26" s="143" t="s">
        <v>85</v>
      </c>
      <c r="E26" s="177">
        <v>20</v>
      </c>
      <c r="F26" s="213"/>
      <c r="G26" s="223">
        <f t="shared" si="5"/>
        <v>0</v>
      </c>
      <c r="O26" s="222">
        <v>2</v>
      </c>
      <c r="AA26" s="122">
        <v>12</v>
      </c>
      <c r="AB26" s="122">
        <v>0</v>
      </c>
      <c r="AC26" s="122">
        <v>17</v>
      </c>
      <c r="AZ26" s="122">
        <v>1</v>
      </c>
      <c r="BA26" s="122">
        <f t="shared" si="6"/>
        <v>0</v>
      </c>
      <c r="BB26" s="122">
        <f t="shared" si="7"/>
        <v>0</v>
      </c>
      <c r="BC26" s="122">
        <f t="shared" si="8"/>
        <v>0</v>
      </c>
      <c r="BD26" s="122">
        <f t="shared" si="9"/>
        <v>0</v>
      </c>
      <c r="BE26" s="122">
        <f t="shared" si="10"/>
        <v>0</v>
      </c>
      <c r="CZ26" s="122">
        <v>0</v>
      </c>
    </row>
    <row r="27" spans="1:104" s="122" customFormat="1" x14ac:dyDescent="0.2">
      <c r="A27" s="146"/>
      <c r="B27" s="147" t="s">
        <v>68</v>
      </c>
      <c r="C27" s="148" t="str">
        <f>CONCATENATE(B7," ",C7)</f>
        <v>1 Zemní práce</v>
      </c>
      <c r="D27" s="146"/>
      <c r="E27" s="178"/>
      <c r="F27" s="214"/>
      <c r="G27" s="226" t="e">
        <f>SUM(G7:G26)</f>
        <v>#VALUE!</v>
      </c>
      <c r="O27" s="222">
        <v>4</v>
      </c>
      <c r="BA27" s="227" t="e">
        <f>SUM(BA7:BA26)</f>
        <v>#VALUE!</v>
      </c>
      <c r="BB27" s="227">
        <f>SUM(BB7:BB26)</f>
        <v>0</v>
      </c>
      <c r="BC27" s="227">
        <f>SUM(BC7:BC26)</f>
        <v>0</v>
      </c>
      <c r="BD27" s="227">
        <f>SUM(BD7:BD26)</f>
        <v>0</v>
      </c>
      <c r="BE27" s="227">
        <f>SUM(BE7:BE26)</f>
        <v>0</v>
      </c>
    </row>
    <row r="28" spans="1:104" s="122" customFormat="1" x14ac:dyDescent="0.2">
      <c r="A28" s="133" t="s">
        <v>65</v>
      </c>
      <c r="B28" s="134" t="s">
        <v>97</v>
      </c>
      <c r="C28" s="135" t="s">
        <v>98</v>
      </c>
      <c r="D28" s="136"/>
      <c r="E28" s="176"/>
      <c r="F28" s="213"/>
      <c r="G28" s="223"/>
      <c r="H28" s="228"/>
      <c r="I28" s="228"/>
      <c r="O28" s="222">
        <v>1</v>
      </c>
    </row>
    <row r="29" spans="1:104" s="122" customFormat="1" ht="33" customHeight="1" x14ac:dyDescent="0.2">
      <c r="A29" s="141">
        <v>20</v>
      </c>
      <c r="B29" s="142" t="s">
        <v>147</v>
      </c>
      <c r="C29" s="173" t="s">
        <v>150</v>
      </c>
      <c r="D29" s="143" t="s">
        <v>72</v>
      </c>
      <c r="E29" s="177">
        <v>27.23</v>
      </c>
      <c r="F29" s="220" t="s">
        <v>148</v>
      </c>
      <c r="G29" s="225" t="e">
        <f>E29*F29</f>
        <v>#VALUE!</v>
      </c>
      <c r="O29" s="222">
        <v>2</v>
      </c>
      <c r="AA29" s="122">
        <v>12</v>
      </c>
      <c r="AB29" s="122">
        <v>0</v>
      </c>
      <c r="AC29" s="122">
        <v>18</v>
      </c>
      <c r="AZ29" s="122">
        <v>1</v>
      </c>
      <c r="BA29" s="122" t="e">
        <f>IF(AZ29=1,G29,0)</f>
        <v>#VALUE!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2.4169299999999998</v>
      </c>
    </row>
    <row r="30" spans="1:104" s="122" customFormat="1" x14ac:dyDescent="0.2">
      <c r="A30" s="141">
        <v>21</v>
      </c>
      <c r="B30" s="142" t="s">
        <v>100</v>
      </c>
      <c r="C30" s="173" t="s">
        <v>136</v>
      </c>
      <c r="D30" s="143" t="s">
        <v>101</v>
      </c>
      <c r="E30" s="177">
        <v>1.0900000000000001</v>
      </c>
      <c r="F30" s="213" t="s">
        <v>146</v>
      </c>
      <c r="G30" s="223" t="e">
        <f>E30*F30</f>
        <v>#VALUE!</v>
      </c>
      <c r="O30" s="222">
        <v>2</v>
      </c>
      <c r="AA30" s="122">
        <v>12</v>
      </c>
      <c r="AB30" s="122">
        <v>0</v>
      </c>
      <c r="AC30" s="122">
        <v>19</v>
      </c>
      <c r="AZ30" s="122">
        <v>1</v>
      </c>
      <c r="BA30" s="122" t="e">
        <f>IF(AZ30=1,G30,0)</f>
        <v>#VALUE!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1.0390900000000001</v>
      </c>
    </row>
    <row r="31" spans="1:104" s="122" customFormat="1" x14ac:dyDescent="0.2">
      <c r="A31" s="146"/>
      <c r="B31" s="147" t="s">
        <v>68</v>
      </c>
      <c r="C31" s="148" t="str">
        <f>CONCATENATE(B28," ",C28)</f>
        <v>2 Základy,zvláštní zakládání</v>
      </c>
      <c r="D31" s="146"/>
      <c r="E31" s="178"/>
      <c r="F31" s="213"/>
      <c r="G31" s="223" t="e">
        <f>SUM(G28:G30)</f>
        <v>#VALUE!</v>
      </c>
      <c r="O31" s="222">
        <v>4</v>
      </c>
      <c r="BA31" s="227" t="e">
        <f>SUM(BA28:BA30)</f>
        <v>#VALUE!</v>
      </c>
      <c r="BB31" s="227">
        <f>SUM(BB28:BB30)</f>
        <v>0</v>
      </c>
      <c r="BC31" s="227">
        <f>SUM(BC28:BC30)</f>
        <v>0</v>
      </c>
      <c r="BD31" s="227">
        <f>SUM(BD28:BD30)</f>
        <v>0</v>
      </c>
      <c r="BE31" s="227">
        <f>SUM(BE28:BE30)</f>
        <v>0</v>
      </c>
    </row>
    <row r="32" spans="1:104" s="122" customFormat="1" x14ac:dyDescent="0.2">
      <c r="A32" s="133" t="s">
        <v>65</v>
      </c>
      <c r="B32" s="134" t="s">
        <v>102</v>
      </c>
      <c r="C32" s="135" t="s">
        <v>103</v>
      </c>
      <c r="D32" s="136"/>
      <c r="E32" s="176"/>
      <c r="F32" s="209"/>
      <c r="G32" s="229"/>
      <c r="H32" s="228"/>
      <c r="I32" s="228"/>
      <c r="O32" s="222">
        <v>1</v>
      </c>
    </row>
    <row r="33" spans="1:104" s="122" customFormat="1" ht="33.75" customHeight="1" x14ac:dyDescent="0.2">
      <c r="A33" s="171">
        <v>22</v>
      </c>
      <c r="B33" s="172" t="s">
        <v>151</v>
      </c>
      <c r="C33" s="173" t="s">
        <v>149</v>
      </c>
      <c r="D33" s="143" t="s">
        <v>72</v>
      </c>
      <c r="E33" s="177">
        <v>37.92</v>
      </c>
      <c r="F33" s="220" t="s">
        <v>152</v>
      </c>
      <c r="G33" s="225" t="e">
        <f>E33*F33</f>
        <v>#VALUE!</v>
      </c>
      <c r="O33" s="222">
        <v>2</v>
      </c>
      <c r="AA33" s="122">
        <v>12</v>
      </c>
      <c r="AB33" s="122">
        <v>0</v>
      </c>
      <c r="AC33" s="122">
        <v>20</v>
      </c>
      <c r="AZ33" s="122">
        <v>1</v>
      </c>
      <c r="BA33" s="122" t="e">
        <f t="shared" ref="BA33:BA36" si="16">IF(AZ33=1,G33,0)</f>
        <v>#VALUE!</v>
      </c>
      <c r="BB33" s="122">
        <f t="shared" ref="BB33:BB36" si="17">IF(AZ33=2,G33,0)</f>
        <v>0</v>
      </c>
      <c r="BC33" s="122">
        <f t="shared" ref="BC33:BC36" si="18">IF(AZ33=3,G33,0)</f>
        <v>0</v>
      </c>
      <c r="BD33" s="122">
        <f t="shared" ref="BD33:BD36" si="19">IF(AZ33=4,G33,0)</f>
        <v>0</v>
      </c>
      <c r="BE33" s="122">
        <f t="shared" ref="BE33:BE36" si="20">IF(AZ33=5,G33,0)</f>
        <v>0</v>
      </c>
      <c r="CZ33" s="122">
        <v>2.4196</v>
      </c>
    </row>
    <row r="34" spans="1:104" s="122" customFormat="1" ht="31.5" customHeight="1" x14ac:dyDescent="0.2">
      <c r="A34" s="171">
        <v>23</v>
      </c>
      <c r="B34" s="172" t="s">
        <v>104</v>
      </c>
      <c r="C34" s="173" t="s">
        <v>137</v>
      </c>
      <c r="D34" s="143" t="s">
        <v>80</v>
      </c>
      <c r="E34" s="177">
        <v>197.62</v>
      </c>
      <c r="F34" s="220" t="s">
        <v>153</v>
      </c>
      <c r="G34" s="221" t="e">
        <f t="shared" ref="G34:G36" si="21">E34*F34</f>
        <v>#VALUE!</v>
      </c>
      <c r="O34" s="222">
        <v>2</v>
      </c>
      <c r="AA34" s="122">
        <v>12</v>
      </c>
      <c r="AB34" s="122">
        <v>0</v>
      </c>
      <c r="AC34" s="122">
        <v>25</v>
      </c>
      <c r="AZ34" s="122">
        <v>1</v>
      </c>
      <c r="BA34" s="122" t="e">
        <f t="shared" si="16"/>
        <v>#VALUE!</v>
      </c>
      <c r="BB34" s="122">
        <f t="shared" si="17"/>
        <v>0</v>
      </c>
      <c r="BC34" s="122">
        <f t="shared" si="18"/>
        <v>0</v>
      </c>
      <c r="BD34" s="122">
        <f t="shared" si="19"/>
        <v>0</v>
      </c>
      <c r="BE34" s="122">
        <f t="shared" si="20"/>
        <v>0</v>
      </c>
      <c r="CZ34" s="122">
        <v>3.9350000000000003E-2</v>
      </c>
    </row>
    <row r="35" spans="1:104" s="122" customFormat="1" ht="26.25" customHeight="1" x14ac:dyDescent="0.2">
      <c r="A35" s="141">
        <v>24</v>
      </c>
      <c r="B35" s="142" t="s">
        <v>105</v>
      </c>
      <c r="C35" s="173" t="s">
        <v>106</v>
      </c>
      <c r="D35" s="143" t="s">
        <v>80</v>
      </c>
      <c r="E35" s="177">
        <v>197.62</v>
      </c>
      <c r="F35" s="220" t="s">
        <v>153</v>
      </c>
      <c r="G35" s="221" t="e">
        <f t="shared" ref="G35" si="22">E35*F35</f>
        <v>#VALUE!</v>
      </c>
      <c r="O35" s="222">
        <v>2</v>
      </c>
      <c r="AA35" s="122">
        <v>12</v>
      </c>
      <c r="AB35" s="122">
        <v>0</v>
      </c>
      <c r="AC35" s="122">
        <v>26</v>
      </c>
      <c r="AZ35" s="122">
        <v>1</v>
      </c>
      <c r="BA35" s="122" t="e">
        <f t="shared" si="16"/>
        <v>#VALUE!</v>
      </c>
      <c r="BB35" s="122">
        <f t="shared" si="17"/>
        <v>0</v>
      </c>
      <c r="BC35" s="122">
        <f t="shared" si="18"/>
        <v>0</v>
      </c>
      <c r="BD35" s="122">
        <f t="shared" si="19"/>
        <v>0</v>
      </c>
      <c r="BE35" s="122">
        <f t="shared" si="20"/>
        <v>0</v>
      </c>
      <c r="CZ35" s="122">
        <v>0</v>
      </c>
    </row>
    <row r="36" spans="1:104" s="122" customFormat="1" x14ac:dyDescent="0.2">
      <c r="A36" s="171">
        <v>25</v>
      </c>
      <c r="B36" s="172" t="s">
        <v>107</v>
      </c>
      <c r="C36" s="173" t="s">
        <v>154</v>
      </c>
      <c r="D36" s="143" t="s">
        <v>101</v>
      </c>
      <c r="E36" s="177">
        <v>7.9</v>
      </c>
      <c r="F36" s="213" t="s">
        <v>155</v>
      </c>
      <c r="G36" s="223" t="e">
        <f t="shared" si="21"/>
        <v>#VALUE!</v>
      </c>
      <c r="O36" s="222">
        <v>2</v>
      </c>
      <c r="AA36" s="122">
        <v>12</v>
      </c>
      <c r="AB36" s="122">
        <v>0</v>
      </c>
      <c r="AC36" s="122">
        <v>27</v>
      </c>
      <c r="AZ36" s="122">
        <v>1</v>
      </c>
      <c r="BA36" s="122" t="e">
        <f t="shared" si="16"/>
        <v>#VALUE!</v>
      </c>
      <c r="BB36" s="122">
        <f t="shared" si="17"/>
        <v>0</v>
      </c>
      <c r="BC36" s="122">
        <f t="shared" si="18"/>
        <v>0</v>
      </c>
      <c r="BD36" s="122">
        <f t="shared" si="19"/>
        <v>0</v>
      </c>
      <c r="BE36" s="122">
        <f t="shared" si="20"/>
        <v>0</v>
      </c>
      <c r="CZ36" s="122">
        <v>1.05758</v>
      </c>
    </row>
    <row r="37" spans="1:104" s="122" customFormat="1" x14ac:dyDescent="0.2">
      <c r="A37" s="146"/>
      <c r="B37" s="147" t="s">
        <v>68</v>
      </c>
      <c r="C37" s="148" t="str">
        <f>CONCATENATE(B32," ",C32)</f>
        <v>3 Svislé a kompletní konstrukce</v>
      </c>
      <c r="D37" s="146"/>
      <c r="E37" s="178"/>
      <c r="F37" s="213"/>
      <c r="G37" s="223" t="e">
        <f>SUM(G32:G36)</f>
        <v>#VALUE!</v>
      </c>
      <c r="O37" s="222">
        <v>4</v>
      </c>
      <c r="BA37" s="227" t="e">
        <f>SUM(BA32:BA36)</f>
        <v>#VALUE!</v>
      </c>
      <c r="BB37" s="227">
        <f>SUM(BB32:BB36)</f>
        <v>0</v>
      </c>
      <c r="BC37" s="227">
        <f>SUM(BC32:BC36)</f>
        <v>0</v>
      </c>
      <c r="BD37" s="227">
        <f>SUM(BD32:BD36)</f>
        <v>0</v>
      </c>
      <c r="BE37" s="227">
        <f>SUM(BE32:BE36)</f>
        <v>0</v>
      </c>
    </row>
    <row r="38" spans="1:104" s="122" customFormat="1" x14ac:dyDescent="0.2">
      <c r="A38" s="133" t="s">
        <v>65</v>
      </c>
      <c r="B38" s="134" t="s">
        <v>108</v>
      </c>
      <c r="C38" s="135" t="s">
        <v>109</v>
      </c>
      <c r="D38" s="136"/>
      <c r="E38" s="176"/>
      <c r="F38" s="209"/>
      <c r="G38" s="229"/>
      <c r="H38" s="228"/>
      <c r="I38" s="228"/>
      <c r="O38" s="222">
        <v>1</v>
      </c>
    </row>
    <row r="39" spans="1:104" s="122" customFormat="1" ht="36" customHeight="1" x14ac:dyDescent="0.2">
      <c r="A39" s="141">
        <v>26</v>
      </c>
      <c r="B39" s="142" t="s">
        <v>110</v>
      </c>
      <c r="C39" s="173" t="s">
        <v>111</v>
      </c>
      <c r="D39" s="143" t="s">
        <v>80</v>
      </c>
      <c r="E39" s="177">
        <v>13.09</v>
      </c>
      <c r="F39" s="220" t="s">
        <v>156</v>
      </c>
      <c r="G39" s="221" t="e">
        <f>E39*F39</f>
        <v>#VALUE!</v>
      </c>
      <c r="O39" s="222">
        <v>2</v>
      </c>
      <c r="AA39" s="122">
        <v>12</v>
      </c>
      <c r="AB39" s="122">
        <v>0</v>
      </c>
      <c r="AC39" s="122">
        <v>28</v>
      </c>
      <c r="AZ39" s="122">
        <v>1</v>
      </c>
      <c r="BA39" s="122" t="e">
        <f>IF(AZ39=1,G39,0)</f>
        <v>#VALUE!</v>
      </c>
      <c r="BB39" s="122">
        <f>IF(AZ39=2,G39,0)</f>
        <v>0</v>
      </c>
      <c r="BC39" s="122">
        <f>IF(AZ39=3,G39,0)</f>
        <v>0</v>
      </c>
      <c r="BD39" s="122">
        <f>IF(AZ39=4,G39,0)</f>
        <v>0</v>
      </c>
      <c r="BE39" s="122">
        <f>IF(AZ39=5,G39,0)</f>
        <v>0</v>
      </c>
      <c r="CZ39" s="122">
        <v>0.2024</v>
      </c>
    </row>
    <row r="40" spans="1:104" s="122" customFormat="1" x14ac:dyDescent="0.2">
      <c r="A40" s="146"/>
      <c r="B40" s="147" t="s">
        <v>68</v>
      </c>
      <c r="C40" s="148" t="str">
        <f>CONCATENATE(B38," ",C38)</f>
        <v>5 Komunikace</v>
      </c>
      <c r="D40" s="146"/>
      <c r="E40" s="178"/>
      <c r="F40" s="213"/>
      <c r="G40" s="223" t="e">
        <f>SUM(G38:G39)</f>
        <v>#VALUE!</v>
      </c>
      <c r="O40" s="222">
        <v>4</v>
      </c>
      <c r="BA40" s="227" t="e">
        <f>SUM(BA38:BA39)</f>
        <v>#VALUE!</v>
      </c>
      <c r="BB40" s="227">
        <f>SUM(BB38:BB39)</f>
        <v>0</v>
      </c>
      <c r="BC40" s="227">
        <f>SUM(BC38:BC39)</f>
        <v>0</v>
      </c>
      <c r="BD40" s="227">
        <f>SUM(BD38:BD39)</f>
        <v>0</v>
      </c>
      <c r="BE40" s="227">
        <f>SUM(BE38:BE39)</f>
        <v>0</v>
      </c>
    </row>
    <row r="41" spans="1:104" s="122" customFormat="1" x14ac:dyDescent="0.2">
      <c r="A41" s="133" t="s">
        <v>65</v>
      </c>
      <c r="B41" s="134" t="s">
        <v>112</v>
      </c>
      <c r="C41" s="135" t="s">
        <v>113</v>
      </c>
      <c r="D41" s="136"/>
      <c r="E41" s="176"/>
      <c r="F41" s="209"/>
      <c r="G41" s="229"/>
      <c r="H41" s="228"/>
      <c r="I41" s="228"/>
      <c r="J41" s="122" t="s">
        <v>162</v>
      </c>
      <c r="O41" s="222">
        <v>1</v>
      </c>
    </row>
    <row r="42" spans="1:104" s="122" customFormat="1" ht="18.75" customHeight="1" x14ac:dyDescent="0.2">
      <c r="A42" s="141">
        <v>27</v>
      </c>
      <c r="B42" s="142" t="s">
        <v>114</v>
      </c>
      <c r="C42" s="173" t="s">
        <v>115</v>
      </c>
      <c r="D42" s="143" t="s">
        <v>116</v>
      </c>
      <c r="E42" s="177">
        <v>26</v>
      </c>
      <c r="F42" s="220" t="s">
        <v>157</v>
      </c>
      <c r="G42" s="221" t="e">
        <f>E42*F42</f>
        <v>#VALUE!</v>
      </c>
      <c r="O42" s="222">
        <v>2</v>
      </c>
      <c r="AA42" s="122">
        <v>12</v>
      </c>
      <c r="AB42" s="122">
        <v>0</v>
      </c>
      <c r="AC42" s="122">
        <v>32</v>
      </c>
      <c r="AZ42" s="122">
        <v>1</v>
      </c>
      <c r="BA42" s="122" t="e">
        <f>IF(AZ42=1,G42,0)</f>
        <v>#VALUE!</v>
      </c>
      <c r="BB42" s="122">
        <f>IF(AZ42=2,G42,0)</f>
        <v>0</v>
      </c>
      <c r="BC42" s="122">
        <f>IF(AZ42=3,G42,0)</f>
        <v>0</v>
      </c>
      <c r="BD42" s="122">
        <f>IF(AZ42=4,G42,0)</f>
        <v>0</v>
      </c>
      <c r="BE42" s="122">
        <f>IF(AZ42=5,G42,0)</f>
        <v>0</v>
      </c>
      <c r="CZ42" s="122">
        <v>0</v>
      </c>
    </row>
    <row r="43" spans="1:104" s="122" customFormat="1" ht="22.5" x14ac:dyDescent="0.2">
      <c r="A43" s="141">
        <v>28</v>
      </c>
      <c r="B43" s="142" t="s">
        <v>93</v>
      </c>
      <c r="C43" s="173" t="s">
        <v>130</v>
      </c>
      <c r="D43" s="143" t="s">
        <v>116</v>
      </c>
      <c r="E43" s="177">
        <v>26</v>
      </c>
      <c r="F43" s="220" t="s">
        <v>157</v>
      </c>
      <c r="G43" s="221" t="e">
        <f>E43*F43</f>
        <v>#VALUE!</v>
      </c>
      <c r="O43" s="222">
        <v>2</v>
      </c>
      <c r="AA43" s="122">
        <v>12</v>
      </c>
      <c r="AB43" s="122">
        <v>0</v>
      </c>
      <c r="AC43" s="122">
        <v>33</v>
      </c>
      <c r="AZ43" s="122">
        <v>1</v>
      </c>
      <c r="BA43" s="122" t="e">
        <f>IF(AZ43=1,G43,0)</f>
        <v>#VALUE!</v>
      </c>
      <c r="BB43" s="122">
        <f>IF(AZ43=2,G43,0)</f>
        <v>0</v>
      </c>
      <c r="BC43" s="122">
        <f>IF(AZ43=3,G43,0)</f>
        <v>0</v>
      </c>
      <c r="BD43" s="122">
        <f>IF(AZ43=4,G43,0)</f>
        <v>0</v>
      </c>
      <c r="BE43" s="122">
        <f>IF(AZ43=5,G43,0)</f>
        <v>0</v>
      </c>
      <c r="CZ43" s="122">
        <v>0</v>
      </c>
    </row>
    <row r="44" spans="1:104" s="122" customFormat="1" x14ac:dyDescent="0.2">
      <c r="A44" s="146"/>
      <c r="B44" s="147" t="s">
        <v>68</v>
      </c>
      <c r="C44" s="148" t="str">
        <f>CONCATENATE(B41," ",C41)</f>
        <v>8 Trubní vedení</v>
      </c>
      <c r="D44" s="146"/>
      <c r="E44" s="178"/>
      <c r="F44" s="213"/>
      <c r="G44" s="223" t="e">
        <f>SUM(G41:G43)</f>
        <v>#VALUE!</v>
      </c>
      <c r="O44" s="222">
        <v>4</v>
      </c>
      <c r="BA44" s="227" t="e">
        <f>SUM(BA41:BA43)</f>
        <v>#VALUE!</v>
      </c>
      <c r="BB44" s="227">
        <f>SUM(BB41:BB43)</f>
        <v>0</v>
      </c>
      <c r="BC44" s="227">
        <f>SUM(BC41:BC43)</f>
        <v>0</v>
      </c>
      <c r="BD44" s="227">
        <f>SUM(BD41:BD43)</f>
        <v>0</v>
      </c>
      <c r="BE44" s="227">
        <f>SUM(BE41:BE43)</f>
        <v>0</v>
      </c>
    </row>
    <row r="45" spans="1:104" s="122" customFormat="1" x14ac:dyDescent="0.2">
      <c r="A45" s="133" t="s">
        <v>65</v>
      </c>
      <c r="B45" s="134" t="s">
        <v>117</v>
      </c>
      <c r="C45" s="135" t="s">
        <v>118</v>
      </c>
      <c r="D45" s="136"/>
      <c r="E45" s="176"/>
      <c r="F45" s="209"/>
      <c r="G45" s="229"/>
      <c r="H45" s="228"/>
      <c r="I45" s="228"/>
      <c r="O45" s="222">
        <v>1</v>
      </c>
    </row>
    <row r="46" spans="1:104" s="122" customFormat="1" x14ac:dyDescent="0.2">
      <c r="A46" s="141">
        <v>29</v>
      </c>
      <c r="B46" s="142" t="s">
        <v>119</v>
      </c>
      <c r="C46" s="173" t="s">
        <v>120</v>
      </c>
      <c r="D46" s="143" t="s">
        <v>101</v>
      </c>
      <c r="E46" s="177">
        <v>120.45</v>
      </c>
      <c r="F46" s="213"/>
      <c r="G46" s="223">
        <f>E46*F46</f>
        <v>0</v>
      </c>
      <c r="O46" s="222">
        <v>2</v>
      </c>
      <c r="AA46" s="122">
        <v>12</v>
      </c>
      <c r="AB46" s="122">
        <v>0</v>
      </c>
      <c r="AC46" s="122">
        <v>34</v>
      </c>
      <c r="AZ46" s="122">
        <v>1</v>
      </c>
      <c r="BA46" s="122">
        <f>IF(AZ46=1,G46,0)</f>
        <v>0</v>
      </c>
      <c r="BB46" s="122">
        <f>IF(AZ46=2,G46,0)</f>
        <v>0</v>
      </c>
      <c r="BC46" s="122">
        <f>IF(AZ46=3,G46,0)</f>
        <v>0</v>
      </c>
      <c r="BD46" s="122">
        <f>IF(AZ46=4,G46,0)</f>
        <v>0</v>
      </c>
      <c r="BE46" s="122">
        <f>IF(AZ46=5,G46,0)</f>
        <v>0</v>
      </c>
      <c r="CZ46" s="122">
        <v>0</v>
      </c>
    </row>
    <row r="47" spans="1:104" s="122" customFormat="1" x14ac:dyDescent="0.2">
      <c r="A47" s="146"/>
      <c r="B47" s="147" t="s">
        <v>68</v>
      </c>
      <c r="C47" s="148" t="str">
        <f>CONCATENATE(B45," ",C45)</f>
        <v>99 Staveništní přesun hmot</v>
      </c>
      <c r="D47" s="146"/>
      <c r="E47" s="178"/>
      <c r="F47" s="214"/>
      <c r="G47" s="226">
        <f>SUM(G45:G46)</f>
        <v>0</v>
      </c>
      <c r="O47" s="222">
        <v>4</v>
      </c>
      <c r="BA47" s="227">
        <f>SUM(BA45:BA46)</f>
        <v>0</v>
      </c>
      <c r="BB47" s="227">
        <f>SUM(BB45:BB46)</f>
        <v>0</v>
      </c>
      <c r="BC47" s="227">
        <f>SUM(BC45:BC46)</f>
        <v>0</v>
      </c>
      <c r="BD47" s="227">
        <f>SUM(BD45:BD46)</f>
        <v>0</v>
      </c>
      <c r="BE47" s="227">
        <f>SUM(BE45:BE46)</f>
        <v>0</v>
      </c>
    </row>
    <row r="48" spans="1:104" s="122" customFormat="1" x14ac:dyDescent="0.2"/>
    <row r="49" spans="5:5" s="122" customFormat="1" x14ac:dyDescent="0.2"/>
    <row r="50" spans="5:5" s="122" customFormat="1" x14ac:dyDescent="0.2"/>
    <row r="51" spans="5:5" s="122" customFormat="1" x14ac:dyDescent="0.2"/>
    <row r="52" spans="5:5" s="122" customFormat="1" x14ac:dyDescent="0.2"/>
    <row r="53" spans="5:5" s="122" customFormat="1" x14ac:dyDescent="0.2"/>
    <row r="54" spans="5:5" s="122" customFormat="1" x14ac:dyDescent="0.2"/>
    <row r="55" spans="5:5" s="122" customFormat="1" x14ac:dyDescent="0.2"/>
    <row r="56" spans="5:5" s="122" customFormat="1" x14ac:dyDescent="0.2"/>
    <row r="57" spans="5:5" s="122" customFormat="1" x14ac:dyDescent="0.2"/>
    <row r="58" spans="5:5" s="122" customFormat="1" x14ac:dyDescent="0.2"/>
    <row r="59" spans="5:5" s="122" customFormat="1" x14ac:dyDescent="0.2"/>
    <row r="60" spans="5:5" x14ac:dyDescent="0.2">
      <c r="E60" s="121"/>
    </row>
    <row r="61" spans="5:5" x14ac:dyDescent="0.2">
      <c r="E61" s="121"/>
    </row>
    <row r="62" spans="5:5" x14ac:dyDescent="0.2">
      <c r="E62" s="121"/>
    </row>
    <row r="63" spans="5:5" x14ac:dyDescent="0.2">
      <c r="E63" s="121"/>
    </row>
    <row r="64" spans="5:5" x14ac:dyDescent="0.2">
      <c r="E64" s="121"/>
    </row>
    <row r="65" spans="1:7" x14ac:dyDescent="0.2">
      <c r="E65" s="121"/>
    </row>
    <row r="66" spans="1:7" x14ac:dyDescent="0.2">
      <c r="E66" s="121"/>
    </row>
    <row r="67" spans="1:7" x14ac:dyDescent="0.2">
      <c r="E67" s="121"/>
    </row>
    <row r="68" spans="1:7" x14ac:dyDescent="0.2">
      <c r="E68" s="121"/>
    </row>
    <row r="69" spans="1:7" x14ac:dyDescent="0.2">
      <c r="E69" s="121"/>
    </row>
    <row r="70" spans="1:7" x14ac:dyDescent="0.2">
      <c r="E70" s="121"/>
    </row>
    <row r="71" spans="1:7" x14ac:dyDescent="0.2">
      <c r="A71" s="151"/>
      <c r="B71" s="151"/>
      <c r="C71" s="151"/>
      <c r="D71" s="151"/>
      <c r="E71" s="151"/>
      <c r="F71" s="151"/>
      <c r="G71" s="151"/>
    </row>
    <row r="72" spans="1:7" x14ac:dyDescent="0.2">
      <c r="A72" s="151"/>
      <c r="B72" s="151"/>
      <c r="C72" s="151"/>
      <c r="D72" s="151"/>
      <c r="E72" s="151"/>
      <c r="F72" s="151"/>
      <c r="G72" s="151"/>
    </row>
    <row r="73" spans="1:7" x14ac:dyDescent="0.2">
      <c r="A73" s="151"/>
      <c r="B73" s="151"/>
      <c r="C73" s="151"/>
      <c r="D73" s="151"/>
      <c r="E73" s="151"/>
      <c r="F73" s="151"/>
      <c r="G73" s="151"/>
    </row>
    <row r="74" spans="1:7" x14ac:dyDescent="0.2">
      <c r="A74" s="151"/>
      <c r="B74" s="151"/>
      <c r="C74" s="151"/>
      <c r="D74" s="151"/>
      <c r="E74" s="151"/>
      <c r="F74" s="151"/>
      <c r="G74" s="151"/>
    </row>
    <row r="75" spans="1:7" x14ac:dyDescent="0.2">
      <c r="E75" s="121"/>
    </row>
    <row r="76" spans="1:7" x14ac:dyDescent="0.2">
      <c r="E76" s="121"/>
    </row>
    <row r="77" spans="1:7" x14ac:dyDescent="0.2">
      <c r="E77" s="121"/>
    </row>
    <row r="78" spans="1:7" x14ac:dyDescent="0.2">
      <c r="E78" s="121"/>
    </row>
    <row r="79" spans="1:7" x14ac:dyDescent="0.2">
      <c r="E79" s="121"/>
    </row>
    <row r="80" spans="1:7" x14ac:dyDescent="0.2">
      <c r="E80" s="121"/>
    </row>
    <row r="81" spans="5:5" x14ac:dyDescent="0.2">
      <c r="E81" s="121"/>
    </row>
    <row r="82" spans="5:5" x14ac:dyDescent="0.2">
      <c r="E82" s="121"/>
    </row>
    <row r="83" spans="5:5" x14ac:dyDescent="0.2">
      <c r="E83" s="121"/>
    </row>
    <row r="84" spans="5:5" x14ac:dyDescent="0.2">
      <c r="E84" s="121"/>
    </row>
    <row r="85" spans="5:5" x14ac:dyDescent="0.2">
      <c r="E85" s="121"/>
    </row>
    <row r="86" spans="5:5" x14ac:dyDescent="0.2">
      <c r="E86" s="121"/>
    </row>
    <row r="87" spans="5:5" x14ac:dyDescent="0.2">
      <c r="E87" s="121"/>
    </row>
    <row r="88" spans="5:5" x14ac:dyDescent="0.2">
      <c r="E88" s="121"/>
    </row>
    <row r="89" spans="5:5" x14ac:dyDescent="0.2">
      <c r="E89" s="121"/>
    </row>
    <row r="90" spans="5:5" x14ac:dyDescent="0.2">
      <c r="E90" s="121"/>
    </row>
    <row r="91" spans="5:5" x14ac:dyDescent="0.2">
      <c r="E91" s="121"/>
    </row>
    <row r="92" spans="5:5" x14ac:dyDescent="0.2">
      <c r="E92" s="121"/>
    </row>
    <row r="93" spans="5:5" x14ac:dyDescent="0.2">
      <c r="E93" s="121"/>
    </row>
    <row r="94" spans="5:5" x14ac:dyDescent="0.2">
      <c r="E94" s="121"/>
    </row>
    <row r="95" spans="5:5" x14ac:dyDescent="0.2">
      <c r="E95" s="121"/>
    </row>
    <row r="96" spans="5:5" x14ac:dyDescent="0.2">
      <c r="E96" s="121"/>
    </row>
    <row r="97" spans="1:7" x14ac:dyDescent="0.2">
      <c r="E97" s="121"/>
    </row>
    <row r="98" spans="1:7" x14ac:dyDescent="0.2">
      <c r="E98" s="121"/>
    </row>
    <row r="99" spans="1:7" x14ac:dyDescent="0.2">
      <c r="E99" s="121"/>
    </row>
    <row r="100" spans="1:7" x14ac:dyDescent="0.2">
      <c r="E100" s="121"/>
    </row>
    <row r="101" spans="1:7" x14ac:dyDescent="0.2">
      <c r="E101" s="121"/>
    </row>
    <row r="102" spans="1:7" x14ac:dyDescent="0.2">
      <c r="E102" s="121"/>
    </row>
    <row r="103" spans="1:7" x14ac:dyDescent="0.2">
      <c r="E103" s="121"/>
    </row>
    <row r="104" spans="1:7" x14ac:dyDescent="0.2">
      <c r="E104" s="121"/>
    </row>
    <row r="105" spans="1:7" x14ac:dyDescent="0.2">
      <c r="E105" s="121"/>
    </row>
    <row r="106" spans="1:7" x14ac:dyDescent="0.2">
      <c r="A106" s="152"/>
      <c r="B106" s="152"/>
    </row>
    <row r="107" spans="1:7" x14ac:dyDescent="0.2">
      <c r="A107" s="151"/>
      <c r="B107" s="151"/>
      <c r="C107" s="154"/>
      <c r="D107" s="154"/>
      <c r="E107" s="155"/>
      <c r="F107" s="154"/>
      <c r="G107" s="156"/>
    </row>
    <row r="108" spans="1:7" x14ac:dyDescent="0.2">
      <c r="A108" s="157"/>
      <c r="B108" s="157"/>
      <c r="C108" s="151"/>
      <c r="D108" s="151"/>
      <c r="E108" s="158"/>
      <c r="F108" s="151"/>
      <c r="G108" s="151"/>
    </row>
    <row r="109" spans="1:7" x14ac:dyDescent="0.2">
      <c r="A109" s="151"/>
      <c r="B109" s="151"/>
      <c r="C109" s="151"/>
      <c r="D109" s="151"/>
      <c r="E109" s="158"/>
      <c r="F109" s="151"/>
      <c r="G109" s="151"/>
    </row>
    <row r="110" spans="1:7" x14ac:dyDescent="0.2">
      <c r="A110" s="151"/>
      <c r="B110" s="151"/>
      <c r="C110" s="151"/>
      <c r="D110" s="151"/>
      <c r="E110" s="158"/>
      <c r="F110" s="151"/>
      <c r="G110" s="151"/>
    </row>
    <row r="111" spans="1:7" x14ac:dyDescent="0.2">
      <c r="A111" s="151"/>
      <c r="B111" s="151"/>
      <c r="C111" s="151"/>
      <c r="D111" s="151"/>
      <c r="E111" s="158"/>
      <c r="F111" s="151"/>
      <c r="G111" s="151"/>
    </row>
    <row r="112" spans="1:7" x14ac:dyDescent="0.2">
      <c r="A112" s="151"/>
      <c r="B112" s="151"/>
      <c r="C112" s="151"/>
      <c r="D112" s="151"/>
      <c r="E112" s="158"/>
      <c r="F112" s="151"/>
      <c r="G112" s="151"/>
    </row>
    <row r="113" spans="1:7" x14ac:dyDescent="0.2">
      <c r="A113" s="151"/>
      <c r="B113" s="151"/>
      <c r="C113" s="151"/>
      <c r="D113" s="151"/>
      <c r="E113" s="158"/>
      <c r="F113" s="151"/>
      <c r="G113" s="151"/>
    </row>
    <row r="114" spans="1:7" x14ac:dyDescent="0.2">
      <c r="A114" s="151"/>
      <c r="B114" s="151"/>
      <c r="C114" s="151"/>
      <c r="D114" s="151"/>
      <c r="E114" s="158"/>
      <c r="F114" s="151"/>
      <c r="G114" s="151"/>
    </row>
    <row r="115" spans="1:7" x14ac:dyDescent="0.2">
      <c r="A115" s="151"/>
      <c r="B115" s="151"/>
      <c r="C115" s="151"/>
      <c r="D115" s="151"/>
      <c r="E115" s="158"/>
      <c r="F115" s="151"/>
      <c r="G115" s="151"/>
    </row>
    <row r="116" spans="1:7" x14ac:dyDescent="0.2">
      <c r="A116" s="151"/>
      <c r="B116" s="151"/>
      <c r="C116" s="151"/>
      <c r="D116" s="151"/>
      <c r="E116" s="158"/>
      <c r="F116" s="151"/>
      <c r="G116" s="151"/>
    </row>
    <row r="117" spans="1:7" x14ac:dyDescent="0.2">
      <c r="A117" s="151"/>
      <c r="B117" s="151"/>
      <c r="C117" s="151"/>
      <c r="D117" s="151"/>
      <c r="E117" s="158"/>
      <c r="F117" s="151"/>
      <c r="G117" s="151"/>
    </row>
    <row r="118" spans="1:7" x14ac:dyDescent="0.2">
      <c r="A118" s="151"/>
      <c r="B118" s="151"/>
      <c r="C118" s="151"/>
      <c r="D118" s="151"/>
      <c r="E118" s="158"/>
      <c r="F118" s="151"/>
      <c r="G118" s="151"/>
    </row>
    <row r="119" spans="1:7" x14ac:dyDescent="0.2">
      <c r="A119" s="151"/>
      <c r="B119" s="151"/>
      <c r="C119" s="151"/>
      <c r="D119" s="151"/>
      <c r="E119" s="158"/>
      <c r="F119" s="151"/>
      <c r="G119" s="151"/>
    </row>
    <row r="120" spans="1:7" x14ac:dyDescent="0.2">
      <c r="A120" s="151"/>
      <c r="B120" s="151"/>
      <c r="C120" s="151"/>
      <c r="D120" s="151"/>
      <c r="E120" s="158"/>
      <c r="F120" s="151"/>
      <c r="G120" s="151"/>
    </row>
  </sheetData>
  <mergeCells count="46">
    <mergeCell ref="F39:G39"/>
    <mergeCell ref="F45:G45"/>
    <mergeCell ref="F46:G46"/>
    <mergeCell ref="F47:G47"/>
    <mergeCell ref="F40:G40"/>
    <mergeCell ref="F41:G41"/>
    <mergeCell ref="F42:G42"/>
    <mergeCell ref="F43:G43"/>
    <mergeCell ref="F44:G44"/>
    <mergeCell ref="F34:G34"/>
    <mergeCell ref="F35:G35"/>
    <mergeCell ref="F36:G36"/>
    <mergeCell ref="F37:G37"/>
    <mergeCell ref="F38:G38"/>
    <mergeCell ref="F33:G33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21:G21"/>
    <mergeCell ref="F9:G9"/>
    <mergeCell ref="F10:G10"/>
    <mergeCell ref="F11:G11"/>
    <mergeCell ref="F12:G12"/>
    <mergeCell ref="F13:G13"/>
    <mergeCell ref="F14:G14"/>
    <mergeCell ref="F15:G15"/>
    <mergeCell ref="F17:G17"/>
    <mergeCell ref="F18:G18"/>
    <mergeCell ref="F19:G19"/>
    <mergeCell ref="F20:G20"/>
    <mergeCell ref="F8:G8"/>
    <mergeCell ref="F16:G16"/>
    <mergeCell ref="F7:G7"/>
    <mergeCell ref="A1:G1"/>
    <mergeCell ref="A3:B3"/>
    <mergeCell ref="A4:B4"/>
    <mergeCell ref="E4:G4"/>
    <mergeCell ref="F6:G6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Soupis prací</vt:lpstr>
      <vt:lpstr>VV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'Soupis prací'!Názvy_tisku</vt:lpstr>
      <vt:lpstr>VV!Názvy_tisku</vt:lpstr>
      <vt:lpstr>Objednatel</vt:lpstr>
      <vt:lpstr>'Krycí list'!Oblast_tisku</vt:lpstr>
      <vt:lpstr>Rekapitulace!Oblast_tisku</vt:lpstr>
      <vt:lpstr>'Soupis prací'!Oblast_tisku</vt:lpstr>
      <vt:lpstr>VV!Oblast_tisku</vt:lpstr>
      <vt:lpstr>PocetMJ</vt:lpstr>
      <vt:lpstr>Poznamka</vt:lpstr>
      <vt:lpstr>Projektant</vt:lpstr>
      <vt:lpstr>PSV</vt:lpstr>
      <vt:lpstr>VV!SloupecCC</vt:lpstr>
      <vt:lpstr>SloupecCC</vt:lpstr>
      <vt:lpstr>VV!SloupecCisloPol</vt:lpstr>
      <vt:lpstr>SloupecCisloPol</vt:lpstr>
      <vt:lpstr>VV!SloupecJC</vt:lpstr>
      <vt:lpstr>SloupecJC</vt:lpstr>
      <vt:lpstr>VV!SloupecMJ</vt:lpstr>
      <vt:lpstr>SloupecMJ</vt:lpstr>
      <vt:lpstr>VV!SloupecMnozstvi</vt:lpstr>
      <vt:lpstr>SloupecMnozstvi</vt:lpstr>
      <vt:lpstr>VV!SloupecNazPol</vt:lpstr>
      <vt:lpstr>SloupecNazPol</vt:lpstr>
      <vt:lpstr>VV!SloupecPC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cp:lastPrinted>2013-03-05T14:15:55Z</cp:lastPrinted>
  <dcterms:created xsi:type="dcterms:W3CDTF">2013-01-10T11:53:53Z</dcterms:created>
  <dcterms:modified xsi:type="dcterms:W3CDTF">2013-03-07T08:55:02Z</dcterms:modified>
</cp:coreProperties>
</file>